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 congés" sheetId="1" state="visible" r:id="rId1"/>
    <sheet xmlns:r="http://schemas.openxmlformats.org/officeDocument/2006/relationships" name="Paramètres &amp; Synthèse" sheetId="2" state="visible" r:id="rId2"/>
    <sheet xmlns:r="http://schemas.openxmlformats.org/officeDocument/2006/relationships" name="Guide RH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0.00&quot;%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165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6" borderId="0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0" fillId="3" borderId="1" pivotButton="0" quotePrefix="0" xfId="0"/>
    <xf numFmtId="0" fontId="3" fillId="4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center" vertical="center" wrapText="1"/>
    </xf>
    <xf numFmtId="1" fontId="3" fillId="3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4" fillId="5" borderId="1" pivotButton="0" quotePrefix="0" xfId="0"/>
    <xf numFmtId="0" fontId="4" fillId="3" borderId="1" pivotButton="0" quotePrefix="0" xfId="0"/>
    <xf numFmtId="0" fontId="2" fillId="2" borderId="1" applyAlignment="1" pivotButton="0" quotePrefix="0" xfId="0">
      <alignment horizontal="left" vertical="top" wrapText="1"/>
    </xf>
    <xf numFmtId="0" fontId="2" fillId="6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854D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Jours de fractionnement retenus par salarié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congés'!N2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solidFill>
                <a:srgbClr val="1E293B"/>
              </a:solidFill>
              <a:prstDash val="solid"/>
            </a:ln>
          </spPr>
          <cat>
            <numRef>
              <f>'Données congés'!$B$3:$B$12</f>
            </numRef>
          </cat>
          <val>
            <numRef>
              <f>'Données congés'!$N$3:$N$12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Salarié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: 0 / 1 / 2 jours de fractionnement</a:t>
            </a:r>
          </a:p>
        </rich>
      </tx>
    </title>
    <plotArea>
      <pieChart>
        <varyColors val="1"/>
        <ser>
          <idx val="0"/>
          <order val="0"/>
          <tx>
            <strRef>
              <f>'Paramètres &amp; Synthèse'!F35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cat>
            <numRef>
              <f>'Paramètres &amp; Synthèse'!$E$36:$E$38</f>
            </numRef>
          </cat>
          <val>
            <numRef>
              <f>'Paramètres &amp; Synthèse'!$F$36:$F$38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35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35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3" customWidth="1" min="3" max="3"/>
    <col width="16" customWidth="1" min="4" max="4"/>
    <col width="14" customWidth="1" min="5" max="5"/>
    <col width="14" customWidth="1" min="6" max="6"/>
    <col width="16" customWidth="1" min="7" max="7"/>
    <col width="16" customWidth="1" min="8" max="8"/>
    <col width="14" customWidth="1" min="9" max="9"/>
    <col width="18" customWidth="1" min="10" max="10"/>
    <col width="18" customWidth="1" min="11" max="11"/>
    <col width="14" customWidth="1" min="12" max="12"/>
    <col width="14" customWidth="1" min="13" max="13"/>
    <col width="14" customWidth="1" min="14" max="14"/>
    <col width="28" customWidth="1" min="15" max="15"/>
  </cols>
  <sheetData>
    <row r="1" ht="30" customHeight="1">
      <c r="A1" s="1" t="inlineStr">
        <is>
          <t>CALCUL DES JOURS DE FRACTIONNEMENT — 2026</t>
        </is>
      </c>
    </row>
    <row r="2" ht="38" customHeight="1">
      <c r="A2" s="2" t="inlineStr">
        <is>
          <t>Matricule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Société</t>
        </is>
      </c>
      <c r="E2" s="2" t="inlineStr">
        <is>
          <t>Service</t>
        </is>
      </c>
      <c r="F2" s="2" t="inlineStr">
        <is>
          <t>Ville</t>
        </is>
      </c>
      <c r="G2" s="2" t="inlineStr">
        <is>
          <t>Date début congé</t>
        </is>
      </c>
      <c r="H2" s="2" t="inlineStr">
        <is>
          <t>Date fin congé</t>
        </is>
      </c>
      <c r="I2" s="2" t="inlineStr">
        <is>
          <t>Nb jours ouvrés posés</t>
        </is>
      </c>
      <c r="J2" s="2" t="inlineStr">
        <is>
          <t>Congés principaux
hors période légale</t>
        </is>
      </c>
      <c r="K2" s="2" t="inlineStr">
        <is>
          <t>Congés restants
à la date calcul</t>
        </is>
      </c>
      <c r="L2" s="2" t="inlineStr">
        <is>
          <t>Éligible au
fractionnement ?</t>
        </is>
      </c>
      <c r="M2" s="2" t="inlineStr">
        <is>
          <t>Jours de fract.
théoriques</t>
        </is>
      </c>
      <c r="N2" s="2" t="inlineStr">
        <is>
          <t>Jours de fract.
retenus</t>
        </is>
      </c>
      <c r="O2" s="2" t="inlineStr">
        <is>
          <t>Commentaires RH</t>
        </is>
      </c>
    </row>
    <row r="3" ht="22" customHeight="1">
      <c r="A3" s="3" t="inlineStr">
        <is>
          <t>MAT001</t>
        </is>
      </c>
      <c r="B3" s="4" t="inlineStr">
        <is>
          <t>Dubois</t>
        </is>
      </c>
      <c r="C3" s="4" t="inlineStr">
        <is>
          <t>Marie</t>
        </is>
      </c>
      <c r="D3" s="4" t="inlineStr">
        <is>
          <t>Softech SA</t>
        </is>
      </c>
      <c r="E3" s="4" t="inlineStr">
        <is>
          <t>RH</t>
        </is>
      </c>
      <c r="F3" s="4" t="inlineStr">
        <is>
          <t>Paris</t>
        </is>
      </c>
      <c r="G3" s="5" t="n">
        <v>46174</v>
      </c>
      <c r="H3" s="5" t="n">
        <v>46193</v>
      </c>
      <c r="I3" s="6" t="n">
        <v>15</v>
      </c>
      <c r="J3" s="6" t="n">
        <v>5</v>
      </c>
      <c r="K3" s="6" t="n">
        <v>7</v>
      </c>
      <c r="L3" s="7">
        <f>IF(AND(J3&gt;0,K3&gt;0),"Oui","Non")</f>
        <v/>
      </c>
      <c r="M3" s="7">
        <f>IF(K3&gt;6,2,IF(K3&gt;=3,1,0))</f>
        <v/>
      </c>
      <c r="N3" s="7">
        <f>IF(L3="Oui",M3,0)</f>
        <v/>
      </c>
      <c r="O3" s="8" t="inlineStr">
        <is>
          <t>RAS</t>
        </is>
      </c>
    </row>
    <row r="4" ht="22" customHeight="1">
      <c r="A4" s="9" t="inlineStr">
        <is>
          <t>MAT002</t>
        </is>
      </c>
      <c r="B4" s="10" t="inlineStr">
        <is>
          <t>Martin</t>
        </is>
      </c>
      <c r="C4" s="10" t="inlineStr">
        <is>
          <t>Julien</t>
        </is>
      </c>
      <c r="D4" s="10" t="inlineStr">
        <is>
          <t>Softech SA</t>
        </is>
      </c>
      <c r="E4" s="10" t="inlineStr">
        <is>
          <t>Informatique</t>
        </is>
      </c>
      <c r="F4" s="10" t="inlineStr">
        <is>
          <t>Lyon</t>
        </is>
      </c>
      <c r="G4" s="5" t="n">
        <v>46210</v>
      </c>
      <c r="H4" s="5" t="n">
        <v>46221</v>
      </c>
      <c r="I4" s="6" t="n">
        <v>10</v>
      </c>
      <c r="J4" s="6" t="n">
        <v>3</v>
      </c>
      <c r="K4" s="6" t="n">
        <v>4</v>
      </c>
      <c r="L4" s="11">
        <f>IF(AND(J4&gt;0,K4&gt;0),"Oui","Non")</f>
        <v/>
      </c>
      <c r="M4" s="11">
        <f>IF(K4&gt;6,2,IF(K4&gt;=3,1,0))</f>
        <v/>
      </c>
      <c r="N4" s="11">
        <f>IF(L4="Oui",M4,0)</f>
        <v/>
      </c>
      <c r="O4" s="8" t="inlineStr">
        <is>
          <t>À valider</t>
        </is>
      </c>
    </row>
    <row r="5" ht="22" customHeight="1">
      <c r="A5" s="3" t="inlineStr">
        <is>
          <t>MAT003</t>
        </is>
      </c>
      <c r="B5" s="4" t="inlineStr">
        <is>
          <t>Bernard</t>
        </is>
      </c>
      <c r="C5" s="4" t="inlineStr">
        <is>
          <t>Sophie</t>
        </is>
      </c>
      <c r="D5" s="4" t="inlineStr">
        <is>
          <t>Innova Corp</t>
        </is>
      </c>
      <c r="E5" s="4" t="inlineStr">
        <is>
          <t>Finance</t>
        </is>
      </c>
      <c r="F5" s="4" t="inlineStr">
        <is>
          <t>Marseille</t>
        </is>
      </c>
      <c r="G5" s="5" t="n">
        <v>46146</v>
      </c>
      <c r="H5" s="5" t="n">
        <v>46164</v>
      </c>
      <c r="I5" s="6" t="n">
        <v>15</v>
      </c>
      <c r="J5" s="6" t="n">
        <v>0</v>
      </c>
      <c r="K5" s="6" t="n">
        <v>2</v>
      </c>
      <c r="L5" s="7">
        <f>IF(AND(J5&gt;0,K5&gt;0),"Oui","Non")</f>
        <v/>
      </c>
      <c r="M5" s="7">
        <f>IF(K5&gt;6,2,IF(K5&gt;=3,1,0))</f>
        <v/>
      </c>
      <c r="N5" s="7">
        <f>IF(L5="Oui",M5,0)</f>
        <v/>
      </c>
      <c r="O5" s="8" t="inlineStr">
        <is>
          <t>Congés dans période</t>
        </is>
      </c>
    </row>
    <row r="6" ht="22" customHeight="1">
      <c r="A6" s="9" t="inlineStr">
        <is>
          <t>MAT004</t>
        </is>
      </c>
      <c r="B6" s="10" t="inlineStr">
        <is>
          <t>Petit</t>
        </is>
      </c>
      <c r="C6" s="10" t="inlineStr">
        <is>
          <t>Thomas</t>
        </is>
      </c>
      <c r="D6" s="10" t="inlineStr">
        <is>
          <t>Innova Corp</t>
        </is>
      </c>
      <c r="E6" s="10" t="inlineStr">
        <is>
          <t>Commercial</t>
        </is>
      </c>
      <c r="F6" s="10" t="inlineStr">
        <is>
          <t>Toulouse</t>
        </is>
      </c>
      <c r="G6" s="5" t="n">
        <v>46237</v>
      </c>
      <c r="H6" s="5" t="n">
        <v>46262</v>
      </c>
      <c r="I6" s="6" t="n">
        <v>20</v>
      </c>
      <c r="J6" s="6" t="n">
        <v>8</v>
      </c>
      <c r="K6" s="6" t="n">
        <v>8</v>
      </c>
      <c r="L6" s="11">
        <f>IF(AND(J6&gt;0,K6&gt;0),"Oui","Non")</f>
        <v/>
      </c>
      <c r="M6" s="11">
        <f>IF(K6&gt;6,2,IF(K6&gt;=3,1,0))</f>
        <v/>
      </c>
      <c r="N6" s="11">
        <f>IF(L6="Oui",M6,0)</f>
        <v/>
      </c>
      <c r="O6" s="8" t="inlineStr">
        <is>
          <t>Éligible 2 jours</t>
        </is>
      </c>
    </row>
    <row r="7" ht="22" customHeight="1">
      <c r="A7" s="3" t="inlineStr">
        <is>
          <t>MAT005</t>
        </is>
      </c>
      <c r="B7" s="4" t="inlineStr">
        <is>
          <t>Moreau</t>
        </is>
      </c>
      <c r="C7" s="4" t="inlineStr">
        <is>
          <t>Camille</t>
        </is>
      </c>
      <c r="D7" s="4" t="inlineStr">
        <is>
          <t>Softech SA</t>
        </is>
      </c>
      <c r="E7" s="4" t="inlineStr">
        <is>
          <t>Marketing</t>
        </is>
      </c>
      <c r="F7" s="4" t="inlineStr">
        <is>
          <t>Bordeaux</t>
        </is>
      </c>
      <c r="G7" s="5" t="n">
        <v>46188</v>
      </c>
      <c r="H7" s="5" t="n">
        <v>46206</v>
      </c>
      <c r="I7" s="6" t="n">
        <v>15</v>
      </c>
      <c r="J7" s="6" t="n">
        <v>4</v>
      </c>
      <c r="K7" s="6" t="n">
        <v>5</v>
      </c>
      <c r="L7" s="7">
        <f>IF(AND(J7&gt;0,K7&gt;0),"Oui","Non")</f>
        <v/>
      </c>
      <c r="M7" s="7">
        <f>IF(K7&gt;6,2,IF(K7&gt;=3,1,0))</f>
        <v/>
      </c>
      <c r="N7" s="7">
        <f>IF(L7="Oui",M7,0)</f>
        <v/>
      </c>
      <c r="O7" s="8" t="inlineStr">
        <is>
          <t>1 jour attribué</t>
        </is>
      </c>
    </row>
    <row r="8" ht="22" customHeight="1">
      <c r="A8" s="9" t="inlineStr">
        <is>
          <t>MAT006</t>
        </is>
      </c>
      <c r="B8" s="10" t="inlineStr">
        <is>
          <t>Leroy</t>
        </is>
      </c>
      <c r="C8" s="10" t="inlineStr">
        <is>
          <t>Nicolas</t>
        </is>
      </c>
      <c r="D8" s="10" t="inlineStr">
        <is>
          <t>TechPro SAS</t>
        </is>
      </c>
      <c r="E8" s="10" t="inlineStr">
        <is>
          <t>Production</t>
        </is>
      </c>
      <c r="F8" s="10" t="inlineStr">
        <is>
          <t>Lille</t>
        </is>
      </c>
      <c r="G8" s="5" t="n">
        <v>46266</v>
      </c>
      <c r="H8" s="5" t="n">
        <v>46284</v>
      </c>
      <c r="I8" s="6" t="n">
        <v>15</v>
      </c>
      <c r="J8" s="6" t="n">
        <v>6</v>
      </c>
      <c r="K8" s="6" t="n">
        <v>2</v>
      </c>
      <c r="L8" s="11">
        <f>IF(AND(J8&gt;0,K8&gt;0),"Oui","Non")</f>
        <v/>
      </c>
      <c r="M8" s="11">
        <f>IF(K8&gt;6,2,IF(K8&gt;=3,1,0))</f>
        <v/>
      </c>
      <c r="N8" s="11">
        <f>IF(L8="Oui",M8,0)</f>
        <v/>
      </c>
      <c r="O8" s="8" t="inlineStr">
        <is>
          <t>Non éligible - restants insuffisants</t>
        </is>
      </c>
    </row>
    <row r="9" ht="22" customHeight="1">
      <c r="A9" s="3" t="inlineStr">
        <is>
          <t>MAT007</t>
        </is>
      </c>
      <c r="B9" s="4" t="inlineStr">
        <is>
          <t>Roux</t>
        </is>
      </c>
      <c r="C9" s="4" t="inlineStr">
        <is>
          <t>Léa</t>
        </is>
      </c>
      <c r="D9" s="4" t="inlineStr">
        <is>
          <t>TechPro SAS</t>
        </is>
      </c>
      <c r="E9" s="4" t="inlineStr">
        <is>
          <t>Qualité</t>
        </is>
      </c>
      <c r="F9" s="4" t="inlineStr">
        <is>
          <t>Nantes</t>
        </is>
      </c>
      <c r="G9" s="5" t="n">
        <v>46223</v>
      </c>
      <c r="H9" s="5" t="n">
        <v>46241</v>
      </c>
      <c r="I9" s="6" t="n">
        <v>15</v>
      </c>
      <c r="J9" s="6" t="n">
        <v>7</v>
      </c>
      <c r="K9" s="6" t="n">
        <v>9</v>
      </c>
      <c r="L9" s="7">
        <f>IF(AND(J9&gt;0,K9&gt;0),"Oui","Non")</f>
        <v/>
      </c>
      <c r="M9" s="7">
        <f>IF(K9&gt;6,2,IF(K9&gt;=3,1,0))</f>
        <v/>
      </c>
      <c r="N9" s="7">
        <f>IF(L9="Oui",M9,0)</f>
        <v/>
      </c>
      <c r="O9" s="8" t="inlineStr">
        <is>
          <t>Éligible 2 jours</t>
        </is>
      </c>
    </row>
    <row r="10" ht="22" customHeight="1">
      <c r="A10" s="9" t="inlineStr">
        <is>
          <t>MAT008</t>
        </is>
      </c>
      <c r="B10" s="10" t="inlineStr">
        <is>
          <t>Fournier</t>
        </is>
      </c>
      <c r="C10" s="10" t="inlineStr">
        <is>
          <t>Antoine</t>
        </is>
      </c>
      <c r="D10" s="10" t="inlineStr">
        <is>
          <t>Innova Corp</t>
        </is>
      </c>
      <c r="E10" s="10" t="inlineStr">
        <is>
          <t>Logistique</t>
        </is>
      </c>
      <c r="F10" s="10" t="inlineStr">
        <is>
          <t>Strasbourg</t>
        </is>
      </c>
      <c r="G10" s="5" t="n">
        <v>46300</v>
      </c>
      <c r="H10" s="5" t="n">
        <v>46311</v>
      </c>
      <c r="I10" s="6" t="n">
        <v>10</v>
      </c>
      <c r="J10" s="6" t="n">
        <v>2</v>
      </c>
      <c r="K10" s="6" t="n">
        <v>3</v>
      </c>
      <c r="L10" s="11">
        <f>IF(AND(J10&gt;0,K10&gt;0),"Oui","Non")</f>
        <v/>
      </c>
      <c r="M10" s="11">
        <f>IF(K10&gt;6,2,IF(K10&gt;=3,1,0))</f>
        <v/>
      </c>
      <c r="N10" s="11">
        <f>IF(L10="Oui",M10,0)</f>
        <v/>
      </c>
      <c r="O10" s="8" t="inlineStr">
        <is>
          <t>1 jour attribué</t>
        </is>
      </c>
    </row>
    <row r="11" ht="22" customHeight="1">
      <c r="A11" s="3" t="inlineStr">
        <is>
          <t>MAT009</t>
        </is>
      </c>
      <c r="B11" s="4" t="inlineStr">
        <is>
          <t>Girard</t>
        </is>
      </c>
      <c r="C11" s="4" t="inlineStr">
        <is>
          <t>Chloé</t>
        </is>
      </c>
      <c r="D11" s="4" t="inlineStr">
        <is>
          <t>Softech SA</t>
        </is>
      </c>
      <c r="E11" s="4" t="inlineStr">
        <is>
          <t>Direction</t>
        </is>
      </c>
      <c r="F11" s="4" t="inlineStr">
        <is>
          <t>Rennes</t>
        </is>
      </c>
      <c r="G11" s="5" t="n">
        <v>46153</v>
      </c>
      <c r="H11" s="5" t="n">
        <v>46171</v>
      </c>
      <c r="I11" s="6" t="n">
        <v>15</v>
      </c>
      <c r="J11" s="6" t="n">
        <v>0</v>
      </c>
      <c r="K11" s="6" t="n">
        <v>1</v>
      </c>
      <c r="L11" s="7">
        <f>IF(AND(J11&gt;0,K11&gt;0),"Oui","Non")</f>
        <v/>
      </c>
      <c r="M11" s="7">
        <f>IF(K11&gt;6,2,IF(K11&gt;=3,1,0))</f>
        <v/>
      </c>
      <c r="N11" s="7">
        <f>IF(L11="Oui",M11,0)</f>
        <v/>
      </c>
      <c r="O11" s="8" t="inlineStr">
        <is>
          <t>Non éligible</t>
        </is>
      </c>
    </row>
    <row r="12" ht="22" customHeight="1">
      <c r="A12" s="9" t="inlineStr">
        <is>
          <t>MAT010</t>
        </is>
      </c>
      <c r="B12" s="10" t="inlineStr">
        <is>
          <t>Chevalier</t>
        </is>
      </c>
      <c r="C12" s="10" t="inlineStr">
        <is>
          <t>Maxime</t>
        </is>
      </c>
      <c r="D12" s="10" t="inlineStr">
        <is>
          <t>TechPro SAS</t>
        </is>
      </c>
      <c r="E12" s="10" t="inlineStr">
        <is>
          <t>RH</t>
        </is>
      </c>
      <c r="F12" s="10" t="inlineStr">
        <is>
          <t>Montpellier</t>
        </is>
      </c>
      <c r="G12" s="5" t="n">
        <v>46251</v>
      </c>
      <c r="H12" s="5" t="n">
        <v>46270</v>
      </c>
      <c r="I12" s="6" t="n">
        <v>16</v>
      </c>
      <c r="J12" s="6" t="n">
        <v>9</v>
      </c>
      <c r="K12" s="6" t="n">
        <v>7</v>
      </c>
      <c r="L12" s="11">
        <f>IF(AND(J12&gt;0,K12&gt;0),"Oui","Non")</f>
        <v/>
      </c>
      <c r="M12" s="11">
        <f>IF(K12&gt;6,2,IF(K12&gt;=3,1,0))</f>
        <v/>
      </c>
      <c r="N12" s="11">
        <f>IF(L12="Oui",M12,0)</f>
        <v/>
      </c>
      <c r="O12" s="8" t="inlineStr">
        <is>
          <t>Éligible 2 jours</t>
        </is>
      </c>
    </row>
    <row r="13">
      <c r="A13" s="12" t="inlineStr">
        <is>
          <t>TOTAL / MOY</t>
        </is>
      </c>
      <c r="B13" s="13" t="n"/>
      <c r="C13" s="13" t="n"/>
      <c r="D13" s="13" t="n"/>
      <c r="E13" s="13" t="n"/>
      <c r="F13" s="13" t="n"/>
      <c r="G13" s="13" t="n"/>
      <c r="H13" s="13" t="n"/>
      <c r="I13" s="12">
        <f>SUM(I3:I12)</f>
        <v/>
      </c>
      <c r="J13" s="13" t="n"/>
      <c r="K13" s="13" t="n"/>
      <c r="L13" s="13" t="n"/>
      <c r="M13" s="13" t="n"/>
      <c r="N13" s="12">
        <f>SUM(N3:N12)</f>
        <v/>
      </c>
      <c r="O13" s="13" t="n"/>
    </row>
  </sheetData>
  <mergeCells count="1">
    <mergeCell ref="A1:O1"/>
  </mergeCells>
  <conditionalFormatting sqref="L3:L12">
    <cfRule type="expression" priority="1" dxfId="0" stopIfTrue="0">
      <formula>L3="Oui"</formula>
    </cfRule>
    <cfRule type="expression" priority="2" dxfId="1" stopIfTrue="0">
      <formula>L3="Non"</formula>
    </cfRule>
  </conditionalFormatting>
  <conditionalFormatting sqref="N3:N12">
    <cfRule type="expression" priority="3" dxfId="0" stopIfTrue="0">
      <formula>N3=2</formula>
    </cfRule>
    <cfRule type="expression" priority="4" dxfId="2" stopIfTrue="0">
      <formula>N3=1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8" customWidth="1" min="3" max="3"/>
    <col width="16" customWidth="1" min="4" max="4"/>
    <col width="18" customWidth="1" min="5" max="5"/>
    <col width="16" customWidth="1" min="6" max="6"/>
    <col width="16" customWidth="1" min="7" max="7"/>
  </cols>
  <sheetData>
    <row r="1" ht="30" customHeight="1">
      <c r="A1" s="1" t="inlineStr">
        <is>
          <t>PARAMÈTRES &amp; SYNTHÈSE — JOURS DE FRACTIONNEMENT 2026</t>
        </is>
      </c>
    </row>
    <row r="2" ht="22" customHeight="1">
      <c r="A2" s="14" t="inlineStr">
        <is>
          <t>PARAMÈTRES DE CALCUL</t>
        </is>
      </c>
    </row>
    <row r="3">
      <c r="A3" s="2" t="inlineStr">
        <is>
          <t>Paramètre</t>
        </is>
      </c>
      <c r="B3" s="2" t="inlineStr">
        <is>
          <t>Valeur</t>
        </is>
      </c>
    </row>
    <row r="4">
      <c r="A4" s="10" t="inlineStr">
        <is>
          <t>Début période légale congés principaux</t>
        </is>
      </c>
      <c r="B4" s="15" t="n">
        <v>46143</v>
      </c>
      <c r="C4" s="16" t="n"/>
      <c r="D4" s="16" t="n"/>
      <c r="E4" s="16" t="n"/>
      <c r="F4" s="16" t="n"/>
      <c r="G4" s="16" t="n"/>
    </row>
    <row r="5">
      <c r="A5" s="4" t="inlineStr">
        <is>
          <t>Fin période légale congés principaux</t>
        </is>
      </c>
      <c r="B5" s="15" t="n">
        <v>46326</v>
      </c>
      <c r="C5" s="17" t="n"/>
      <c r="D5" s="17" t="n"/>
      <c r="E5" s="17" t="n"/>
      <c r="F5" s="17" t="n"/>
      <c r="G5" s="17" t="n"/>
    </row>
    <row r="6">
      <c r="A6" s="10" t="inlineStr">
        <is>
          <t>Seuil 1 (jours min pour 1 jour fract.)</t>
        </is>
      </c>
      <c r="B6" s="18" t="n">
        <v>3</v>
      </c>
      <c r="C6" s="16" t="n"/>
      <c r="D6" s="16" t="n"/>
      <c r="E6" s="16" t="n"/>
      <c r="F6" s="16" t="n"/>
      <c r="G6" s="16" t="n"/>
    </row>
    <row r="7">
      <c r="A7" s="4" t="inlineStr">
        <is>
          <t>Seuil 2 (jours min pour 2 jours fract.)</t>
        </is>
      </c>
      <c r="B7" s="18" t="n">
        <v>6</v>
      </c>
      <c r="C7" s="17" t="n"/>
      <c r="D7" s="17" t="n"/>
      <c r="E7" s="17" t="n"/>
      <c r="F7" s="17" t="n"/>
      <c r="G7" s="17" t="n"/>
    </row>
    <row r="8">
      <c r="A8" s="10" t="inlineStr">
        <is>
          <t>Maximum jours de fractionnement</t>
        </is>
      </c>
      <c r="B8" s="18" t="n">
        <v>2</v>
      </c>
      <c r="C8" s="16" t="n"/>
      <c r="D8" s="16" t="n"/>
      <c r="E8" s="16" t="n"/>
      <c r="F8" s="16" t="n"/>
      <c r="G8" s="16" t="n"/>
    </row>
    <row r="10" ht="22" customHeight="1">
      <c r="A10" s="14" t="inlineStr">
        <is>
          <t>INDICATEURS CLÉS</t>
        </is>
      </c>
    </row>
    <row r="11">
      <c r="A11" s="2" t="inlineStr">
        <is>
          <t>Indicateur</t>
        </is>
      </c>
      <c r="B11" s="2" t="inlineStr">
        <is>
          <t>Valeur</t>
        </is>
      </c>
      <c r="C11" s="13" t="n"/>
      <c r="D11" s="13" t="n"/>
      <c r="E11" s="13" t="n"/>
      <c r="F11" s="13" t="n"/>
      <c r="G11" s="13" t="n"/>
    </row>
    <row r="12">
      <c r="A12" s="10" t="inlineStr">
        <is>
          <t>Nombre de salariés</t>
        </is>
      </c>
      <c r="B12" s="19">
        <f>COUNTA('Données congés'!A3:A12)</f>
        <v/>
      </c>
      <c r="C12" s="16" t="n"/>
      <c r="D12" s="16" t="n"/>
      <c r="E12" s="16" t="n"/>
      <c r="F12" s="16" t="n"/>
      <c r="G12" s="16" t="n"/>
    </row>
    <row r="13">
      <c r="A13" s="4" t="inlineStr">
        <is>
          <t>Nombre d'éligibles au fractionnement</t>
        </is>
      </c>
      <c r="B13" s="20">
        <f>COUNTIF('Données congés'!L3:L12,"Oui")</f>
        <v/>
      </c>
      <c r="C13" s="17" t="n"/>
      <c r="D13" s="17" t="n"/>
      <c r="E13" s="17" t="n"/>
      <c r="F13" s="17" t="n"/>
      <c r="G13" s="17" t="n"/>
    </row>
    <row r="14">
      <c r="A14" s="10" t="inlineStr">
        <is>
          <t>Total jours de fractionnement retenus</t>
        </is>
      </c>
      <c r="B14" s="19">
        <f>SUM('Données congés'!N3:N12)</f>
        <v/>
      </c>
      <c r="C14" s="16" t="n"/>
      <c r="D14" s="16" t="n"/>
      <c r="E14" s="16" t="n"/>
      <c r="F14" s="16" t="n"/>
      <c r="G14" s="16" t="n"/>
    </row>
    <row r="15">
      <c r="A15" s="4" t="inlineStr">
        <is>
          <t>Moyenne jours de fractionnement (éligibles)</t>
        </is>
      </c>
      <c r="B15" s="21">
        <f>IFERROR(SUM('Données congés'!N3:N12)/COUNTIF('Données congés'!N3:N12,"&gt;0"),0)</f>
        <v/>
      </c>
      <c r="C15" s="17" t="n"/>
      <c r="D15" s="17" t="n"/>
      <c r="E15" s="17" t="n"/>
      <c r="F15" s="17" t="n"/>
      <c r="G15" s="17" t="n"/>
    </row>
    <row r="16">
      <c r="A16" s="10" t="inlineStr">
        <is>
          <t>Taux d'éligibilité (%)</t>
        </is>
      </c>
      <c r="B16" s="22">
        <f>IFERROR(COUNTIF('Données congés'!L3:L12,"Oui")/COUNTA('Données congés'!A3:A12)*100,0)</f>
        <v/>
      </c>
      <c r="C16" s="16" t="n"/>
      <c r="D16" s="16" t="n"/>
      <c r="E16" s="16" t="n"/>
      <c r="F16" s="16" t="n"/>
      <c r="G16" s="16" t="n"/>
    </row>
    <row r="17">
      <c r="A17" s="4" t="inlineStr">
        <is>
          <t>Nombre de cas à 2 jours</t>
        </is>
      </c>
      <c r="B17" s="20">
        <f>COUNTIF('Données congés'!M3:M12,2)</f>
        <v/>
      </c>
      <c r="C17" s="17" t="n"/>
      <c r="D17" s="17" t="n"/>
      <c r="E17" s="17" t="n"/>
      <c r="F17" s="17" t="n"/>
      <c r="G17" s="17" t="n"/>
    </row>
    <row r="18">
      <c r="A18" s="10" t="inlineStr">
        <is>
          <t>Nombre de cas à 1 jour</t>
        </is>
      </c>
      <c r="B18" s="19">
        <f>COUNTIF('Données congés'!M3:M12,1)</f>
        <v/>
      </c>
      <c r="C18" s="16" t="n"/>
      <c r="D18" s="16" t="n"/>
      <c r="E18" s="16" t="n"/>
      <c r="F18" s="16" t="n"/>
      <c r="G18" s="16" t="n"/>
    </row>
    <row r="19">
      <c r="A19" s="4" t="inlineStr">
        <is>
          <t>Nombre de cas à 0 jour (non éligibles)</t>
        </is>
      </c>
      <c r="B19" s="20">
        <f>COUNTIF('Données congés'!N3:N12,0)</f>
        <v/>
      </c>
      <c r="C19" s="17" t="n"/>
      <c r="D19" s="17" t="n"/>
      <c r="E19" s="17" t="n"/>
      <c r="F19" s="17" t="n"/>
      <c r="G19" s="17" t="n"/>
    </row>
    <row r="22" ht="22" customHeight="1">
      <c r="A22" s="14" t="inlineStr">
        <is>
          <t>TABLE DE CONTRÔLE PAR SALARIÉ</t>
        </is>
      </c>
    </row>
    <row r="23">
      <c r="A23" s="2" t="inlineStr">
        <is>
          <t>Matricule</t>
        </is>
      </c>
      <c r="B23" s="2" t="inlineStr">
        <is>
          <t>Nom</t>
        </is>
      </c>
      <c r="C23" s="2" t="inlineStr">
        <is>
          <t>Prénom</t>
        </is>
      </c>
      <c r="D23" s="2" t="inlineStr">
        <is>
          <t>Congés restants</t>
        </is>
      </c>
      <c r="E23" s="2" t="inlineStr">
        <is>
          <t>Éligibilité</t>
        </is>
      </c>
      <c r="F23" s="2" t="inlineStr">
        <is>
          <t>Jours théoriques</t>
        </is>
      </c>
      <c r="G23" s="2" t="inlineStr">
        <is>
          <t>Jours retenus</t>
        </is>
      </c>
    </row>
    <row r="24" ht="20" customHeight="1">
      <c r="A24" s="11">
        <f>'Données congés'!A3</f>
        <v/>
      </c>
      <c r="B24" s="11">
        <f>'Données congés'!B3</f>
        <v/>
      </c>
      <c r="C24" s="11">
        <f>'Données congés'!C3</f>
        <v/>
      </c>
      <c r="D24" s="11">
        <f>'Données congés'!K3</f>
        <v/>
      </c>
      <c r="E24" s="11">
        <f>'Données congés'!L3</f>
        <v/>
      </c>
      <c r="F24" s="11">
        <f>'Données congés'!M3</f>
        <v/>
      </c>
      <c r="G24" s="11">
        <f>'Données congés'!N3</f>
        <v/>
      </c>
    </row>
    <row r="25" ht="20" customHeight="1">
      <c r="A25" s="7">
        <f>'Données congés'!A4</f>
        <v/>
      </c>
      <c r="B25" s="7">
        <f>'Données congés'!B4</f>
        <v/>
      </c>
      <c r="C25" s="7">
        <f>'Données congés'!C4</f>
        <v/>
      </c>
      <c r="D25" s="7">
        <f>'Données congés'!K4</f>
        <v/>
      </c>
      <c r="E25" s="7">
        <f>'Données congés'!L4</f>
        <v/>
      </c>
      <c r="F25" s="7">
        <f>'Données congés'!M4</f>
        <v/>
      </c>
      <c r="G25" s="7">
        <f>'Données congés'!N4</f>
        <v/>
      </c>
    </row>
    <row r="26" ht="20" customHeight="1">
      <c r="A26" s="11">
        <f>'Données congés'!A5</f>
        <v/>
      </c>
      <c r="B26" s="11">
        <f>'Données congés'!B5</f>
        <v/>
      </c>
      <c r="C26" s="11">
        <f>'Données congés'!C5</f>
        <v/>
      </c>
      <c r="D26" s="11">
        <f>'Données congés'!K5</f>
        <v/>
      </c>
      <c r="E26" s="11">
        <f>'Données congés'!L5</f>
        <v/>
      </c>
      <c r="F26" s="11">
        <f>'Données congés'!M5</f>
        <v/>
      </c>
      <c r="G26" s="11">
        <f>'Données congés'!N5</f>
        <v/>
      </c>
    </row>
    <row r="27" ht="20" customHeight="1">
      <c r="A27" s="7">
        <f>'Données congés'!A6</f>
        <v/>
      </c>
      <c r="B27" s="7">
        <f>'Données congés'!B6</f>
        <v/>
      </c>
      <c r="C27" s="7">
        <f>'Données congés'!C6</f>
        <v/>
      </c>
      <c r="D27" s="7">
        <f>'Données congés'!K6</f>
        <v/>
      </c>
      <c r="E27" s="7">
        <f>'Données congés'!L6</f>
        <v/>
      </c>
      <c r="F27" s="7">
        <f>'Données congés'!M6</f>
        <v/>
      </c>
      <c r="G27" s="7">
        <f>'Données congés'!N6</f>
        <v/>
      </c>
    </row>
    <row r="28" ht="20" customHeight="1">
      <c r="A28" s="11">
        <f>'Données congés'!A7</f>
        <v/>
      </c>
      <c r="B28" s="11">
        <f>'Données congés'!B7</f>
        <v/>
      </c>
      <c r="C28" s="11">
        <f>'Données congés'!C7</f>
        <v/>
      </c>
      <c r="D28" s="11">
        <f>'Données congés'!K7</f>
        <v/>
      </c>
      <c r="E28" s="11">
        <f>'Données congés'!L7</f>
        <v/>
      </c>
      <c r="F28" s="11">
        <f>'Données congés'!M7</f>
        <v/>
      </c>
      <c r="G28" s="11">
        <f>'Données congés'!N7</f>
        <v/>
      </c>
    </row>
    <row r="29" ht="20" customHeight="1">
      <c r="A29" s="7">
        <f>'Données congés'!A8</f>
        <v/>
      </c>
      <c r="B29" s="7">
        <f>'Données congés'!B8</f>
        <v/>
      </c>
      <c r="C29" s="7">
        <f>'Données congés'!C8</f>
        <v/>
      </c>
      <c r="D29" s="7">
        <f>'Données congés'!K8</f>
        <v/>
      </c>
      <c r="E29" s="7">
        <f>'Données congés'!L8</f>
        <v/>
      </c>
      <c r="F29" s="7">
        <f>'Données congés'!M8</f>
        <v/>
      </c>
      <c r="G29" s="7">
        <f>'Données congés'!N8</f>
        <v/>
      </c>
    </row>
    <row r="30" ht="20" customHeight="1">
      <c r="A30" s="11">
        <f>'Données congés'!A9</f>
        <v/>
      </c>
      <c r="B30" s="11">
        <f>'Données congés'!B9</f>
        <v/>
      </c>
      <c r="C30" s="11">
        <f>'Données congés'!C9</f>
        <v/>
      </c>
      <c r="D30" s="11">
        <f>'Données congés'!K9</f>
        <v/>
      </c>
      <c r="E30" s="11">
        <f>'Données congés'!L9</f>
        <v/>
      </c>
      <c r="F30" s="11">
        <f>'Données congés'!M9</f>
        <v/>
      </c>
      <c r="G30" s="11">
        <f>'Données congés'!N9</f>
        <v/>
      </c>
    </row>
    <row r="31" ht="20" customHeight="1">
      <c r="A31" s="7">
        <f>'Données congés'!A10</f>
        <v/>
      </c>
      <c r="B31" s="7">
        <f>'Données congés'!B10</f>
        <v/>
      </c>
      <c r="C31" s="7">
        <f>'Données congés'!C10</f>
        <v/>
      </c>
      <c r="D31" s="7">
        <f>'Données congés'!K10</f>
        <v/>
      </c>
      <c r="E31" s="7">
        <f>'Données congés'!L10</f>
        <v/>
      </c>
      <c r="F31" s="7">
        <f>'Données congés'!M10</f>
        <v/>
      </c>
      <c r="G31" s="7">
        <f>'Données congés'!N10</f>
        <v/>
      </c>
    </row>
    <row r="32" ht="20" customHeight="1">
      <c r="A32" s="11">
        <f>'Données congés'!A11</f>
        <v/>
      </c>
      <c r="B32" s="11">
        <f>'Données congés'!B11</f>
        <v/>
      </c>
      <c r="C32" s="11">
        <f>'Données congés'!C11</f>
        <v/>
      </c>
      <c r="D32" s="11">
        <f>'Données congés'!K11</f>
        <v/>
      </c>
      <c r="E32" s="11">
        <f>'Données congés'!L11</f>
        <v/>
      </c>
      <c r="F32" s="11">
        <f>'Données congés'!M11</f>
        <v/>
      </c>
      <c r="G32" s="11">
        <f>'Données congés'!N11</f>
        <v/>
      </c>
    </row>
    <row r="33" ht="20" customHeight="1">
      <c r="A33" s="7">
        <f>'Données congés'!A12</f>
        <v/>
      </c>
      <c r="B33" s="7">
        <f>'Données congés'!B12</f>
        <v/>
      </c>
      <c r="C33" s="7">
        <f>'Données congés'!C12</f>
        <v/>
      </c>
      <c r="D33" s="7">
        <f>'Données congés'!K12</f>
        <v/>
      </c>
      <c r="E33" s="7">
        <f>'Données congés'!L12</f>
        <v/>
      </c>
      <c r="F33" s="7">
        <f>'Données congés'!M12</f>
        <v/>
      </c>
      <c r="G33" s="7">
        <f>'Données congés'!N12</f>
        <v/>
      </c>
    </row>
    <row r="35">
      <c r="E35" s="23" t="inlineStr">
        <is>
          <t>Catégorie</t>
        </is>
      </c>
      <c r="F35" s="23" t="inlineStr">
        <is>
          <t>Nb salariés</t>
        </is>
      </c>
    </row>
    <row r="36">
      <c r="E36" s="24" t="inlineStr">
        <is>
          <t>0 jour (non éligible)</t>
        </is>
      </c>
      <c r="F36" s="9">
        <f>COUNTIF('Données congés'!N3:N12,0)</f>
        <v/>
      </c>
    </row>
    <row r="37">
      <c r="E37" s="25" t="inlineStr">
        <is>
          <t>1 jour</t>
        </is>
      </c>
      <c r="F37" s="3">
        <f>COUNTIF('Données congés'!N3:N12,1)</f>
        <v/>
      </c>
    </row>
    <row r="38">
      <c r="E38" s="24" t="inlineStr">
        <is>
          <t>2 jours</t>
        </is>
      </c>
      <c r="F38" s="9">
        <f>COUNTIF('Données congés'!N3:N12,2)</f>
        <v/>
      </c>
    </row>
  </sheetData>
  <mergeCells count="4">
    <mergeCell ref="A1:G1"/>
    <mergeCell ref="A2:G2"/>
    <mergeCell ref="A10:G10"/>
    <mergeCell ref="A22:G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10" customWidth="1" min="1" max="1"/>
    <col width="70" customWidth="1" min="2" max="2"/>
    <col width="20" customWidth="1" min="3" max="3"/>
  </cols>
  <sheetData>
    <row r="1" ht="34" customHeight="1">
      <c r="A1" s="1" t="inlineStr">
        <is>
          <t>GUIDE RH — CALCUL DES JOURS DE FRACTIONNEMENT DES CONGÉS PAYÉS</t>
        </is>
      </c>
    </row>
    <row r="2" ht="22" customHeight="1">
      <c r="A2" s="26" t="inlineStr">
        <is>
          <t>SECTION</t>
        </is>
      </c>
      <c r="B2" s="26" t="inlineStr">
        <is>
          <t>TITRE</t>
        </is>
      </c>
      <c r="C2" s="26" t="inlineStr">
        <is>
          <t>RÉFÉRENCE</t>
        </is>
      </c>
    </row>
    <row r="3" ht="22" customHeight="1">
      <c r="A3" s="27" t="inlineStr">
        <is>
          <t>1</t>
        </is>
      </c>
      <c r="B3" s="27" t="inlineStr">
        <is>
          <t>QU'EST-CE QUE LE FRACTIONNEMENT DES CONGÉS ?</t>
        </is>
      </c>
      <c r="C3" s="27" t="inlineStr">
        <is>
          <t>Art. L.3141-19 CT</t>
        </is>
      </c>
    </row>
    <row r="4" ht="45" customHeight="1">
      <c r="A4" s="28" t="inlineStr"/>
      <c r="B4" s="28" t="inlineStr">
        <is>
          <t>Le salarié bénéficie de jours supplémentaires de congés (dits « jours de fractionnement »)
lorsqu'il prend une partie de ses congés principaux en dehors de la période légale
(du 1er mai au 31 octobre de chaque année).</t>
        </is>
      </c>
      <c r="C4" s="28" t="inlineStr"/>
    </row>
    <row r="5" ht="22" customHeight="1">
      <c r="A5" s="27" t="inlineStr">
        <is>
          <t>2</t>
        </is>
      </c>
      <c r="B5" s="27" t="inlineStr">
        <is>
          <t>CONDITIONS D'ÉLIGIBILITÉ</t>
        </is>
      </c>
      <c r="C5" s="27" t="inlineStr">
        <is>
          <t>Art. L.3141-19 CT</t>
        </is>
      </c>
    </row>
    <row r="6" ht="45" customHeight="1">
      <c r="A6" s="28" t="inlineStr"/>
      <c r="B6" s="28" t="inlineStr">
        <is>
          <t>• Le salarié doit avoir pris au moins 12 jours ouvrables consécutifs pendant la période légale.
• Les jours de fractionnement s'appliquent aux jours pris HORS de la période légale (nov. à avr.).
• L'accord d'entreprise ou la convention collective peut modifier ces règles.</t>
        </is>
      </c>
      <c r="C6" s="28" t="inlineStr"/>
    </row>
    <row r="7" ht="22" customHeight="1">
      <c r="A7" s="27" t="inlineStr">
        <is>
          <t>3</t>
        </is>
      </c>
      <c r="B7" s="27" t="inlineStr">
        <is>
          <t>LOGIQUE DE CALCUL DANS CE CLASSEUR</t>
        </is>
      </c>
      <c r="C7" s="27" t="inlineStr"/>
    </row>
    <row r="8" ht="120" customHeight="1">
      <c r="A8" s="28" t="inlineStr"/>
      <c r="B8" s="28" t="inlineStr">
        <is>
          <t>• Colonne J : Nombre de jours de congés principaux pris HORS période légale (saisie RH).
• Colonne K : Nombre de jours de congés restants à la date de calcul (saisie RH).
• Colonne L : Éligibilité automatique si J &gt; 0 ET K &gt; 0 → « Oui ».
• Colonne M : Jours théoriques :
   - 2 jours si congés restants &gt; 6
   - 1 jour si congés restants entre 3 et 5
   - 0 sinon
• Colonne N : Jours retenus = M si éligible, sinon 0.</t>
        </is>
      </c>
      <c r="C8" s="28" t="inlineStr"/>
    </row>
    <row r="9" ht="22" customHeight="1">
      <c r="A9" s="27" t="inlineStr">
        <is>
          <t>4</t>
        </is>
      </c>
      <c r="B9" s="27" t="inlineStr">
        <is>
          <t>BARÈME DES JOURS DE FRACTIONNEMENT</t>
        </is>
      </c>
      <c r="C9" s="27" t="inlineStr">
        <is>
          <t>Art. L.3141-19 CT</t>
        </is>
      </c>
    </row>
    <row r="10" ht="105" customHeight="1">
      <c r="A10" s="28" t="inlineStr"/>
      <c r="B10" s="28" t="inlineStr">
        <is>
          <t>┌─────────────────────────────────────────┬──────────────────────┐
│ Jours restants hors période légale      │ Jours fractionnement │
├─────────────────────────────────────────┼──────────────────────┤
│ 3 à 5 jours                             │ 1 jour               │
│ 6 jours et plus                         │ 2 jours              │
│ Moins de 3 jours                        │ 0 jour               │
└─────────────────────────────────────────┴──────────────────────┘</t>
        </is>
      </c>
      <c r="C10" s="28" t="inlineStr"/>
    </row>
    <row r="11" ht="22" customHeight="1">
      <c r="A11" s="27" t="inlineStr">
        <is>
          <t>5</t>
        </is>
      </c>
      <c r="B11" s="27" t="inlineStr">
        <is>
          <t>SAISIES OBLIGATOIRES PAR LE RH (cellules fond jaune)</t>
        </is>
      </c>
      <c r="C11" s="27" t="inlineStr"/>
    </row>
    <row r="12" ht="75" customHeight="1">
      <c r="A12" s="28" t="inlineStr"/>
      <c r="B12" s="28" t="inlineStr">
        <is>
          <t>• Date début et date fin du congé (colonnes G et H)
• Nombre de jours ouvrés posés (colonne I)
• Jours principaux pris hors période légale (colonne J)
• Jours restants à la date de calcul (colonne K)
• Commentaires RH (colonne O)</t>
        </is>
      </c>
      <c r="C12" s="28" t="inlineStr"/>
    </row>
    <row r="13" ht="22" customHeight="1">
      <c r="A13" s="27" t="inlineStr">
        <is>
          <t>6</t>
        </is>
      </c>
      <c r="B13" s="27" t="inlineStr">
        <is>
          <t>PARAMÈTRES MODIFIABLES (feuille « Paramètres &amp; Synthèse »)</t>
        </is>
      </c>
      <c r="C13" s="27" t="inlineStr"/>
    </row>
    <row r="14" ht="45" customHeight="1">
      <c r="A14" s="28" t="inlineStr"/>
      <c r="B14" s="28" t="inlineStr">
        <is>
          <t>• Dates de la période légale (cellules B4 et B5)
• Seuils de calcul (cellules B6 et B7)
• Ces valeurs sont à adapter selon l'accord d'entreprise ou la convention collective.</t>
        </is>
      </c>
      <c r="C14" s="28" t="inlineStr"/>
    </row>
    <row r="15" ht="22" customHeight="1">
      <c r="A15" s="27" t="inlineStr">
        <is>
          <t>7</t>
        </is>
      </c>
      <c r="B15" s="27" t="inlineStr">
        <is>
          <t>VALIDATION ET MISE EN PAIE</t>
        </is>
      </c>
      <c r="C15" s="27" t="inlineStr"/>
    </row>
    <row r="16" ht="60" customHeight="1">
      <c r="A16" s="28" t="inlineStr"/>
      <c r="B16" s="28" t="inlineStr">
        <is>
          <t>• Ce calcul est INDICATIF. Il doit être validé par le responsable RH ou le gestionnaire de paie.
• Les jours de fractionnement retenus doivent être mentionnés sur le bulletin de paie.
• En cas de renonciation écrite du salarié, les jours de fractionnement ne s'appliquent pas.
• Vérifier la cohérence avec le logiciel de gestion des absences (SIRH).</t>
        </is>
      </c>
      <c r="C16" s="28" t="inlineStr"/>
    </row>
    <row r="17" ht="22" customHeight="1">
      <c r="A17" s="27" t="inlineStr">
        <is>
          <t>8</t>
        </is>
      </c>
      <c r="B17" s="27" t="inlineStr">
        <is>
          <t>MENTIONS LÉGALES ET AVERTISSEMENT</t>
        </is>
      </c>
      <c r="C17" s="27" t="inlineStr"/>
    </row>
    <row r="18" ht="45" customHeight="1">
      <c r="A18" s="28" t="inlineStr"/>
      <c r="B18" s="28" t="inlineStr">
        <is>
          <t>Ce classeur est un outil d'aide au calcul. Il ne remplace pas l'avis d'un juriste en droit social.
Les règles de fractionnement peuvent varier selon la convention collective applicable.
Mise à jour : Juillet 2026 — Pour toute question : contact RH interne.</t>
        </is>
      </c>
      <c r="C18" s="28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2026-07-01T06:57:17Z</dcterms:created>
  <dcterms:modified xmlns:dcterms="http://purl.org/dc/terms/" xmlns:xsi="http://www.w3.org/2001/XMLSchema-instance" xsi:type="dcterms:W3CDTF">2026-07-01T06:57:17Z</dcterms:modified>
</cp:coreProperties>
</file>