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Référentiel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HH:MM"/>
    <numFmt numFmtId="167" formatCode="0.0 %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1E293B"/>
    </font>
    <font>
      <b val="1"/>
      <color rgb="001E293B"/>
    </font>
    <font>
      <b val="1"/>
      <color rgb="001E293B"/>
      <sz val="14"/>
    </font>
    <font>
      <b val="1"/>
      <i val="1"/>
      <color rgb="0064748B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166" fontId="2" fillId="3" borderId="1" applyAlignment="1" pivotButton="0" quotePrefix="0" xfId="0">
      <alignment horizontal="center" vertical="center" wrapText="1"/>
    </xf>
    <xf numFmtId="167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7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left" vertical="center" wrapText="1"/>
    </xf>
    <xf numFmtId="1" fontId="3" fillId="0" borderId="1" applyAlignment="1" pivotButton="0" quotePrefix="0" xfId="0">
      <alignment horizontal="center" vertical="center" wrapText="1"/>
    </xf>
    <xf numFmtId="167" fontId="3" fillId="0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/>
    </xf>
    <xf numFmtId="0" fontId="1" fillId="6" borderId="1" pivotButton="0" quotePrefix="0" xfId="0"/>
    <xf numFmtId="0" fontId="3" fillId="4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" fontId="2" fillId="0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5" fillId="0" borderId="0" pivotButton="0" quotePrefix="0" xfId="0"/>
    <xf numFmtId="167" fontId="2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EA580C"/>
      </font>
      <fill>
        <patternFill patternType="solid">
          <fgColor rgb="00FFED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Statut des contrôles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bord'!Q4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'Tableau de bord'!$P$5:$P$7</f>
            </numRef>
          </cat>
          <val>
            <numRef>
              <f>'Tableau de bord'!$Q$5:$Q$7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Ouverture / Fermeture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bord'!Q10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'Tableau de bord'!$P$11:$P$12</f>
            </numRef>
          </cat>
          <val>
            <numRef>
              <f>'Tableau de bord'!$Q$11:$Q$12</f>
            </numRef>
          </val>
        </ser>
        <dLbls>
          <showVal val="1"/>
        </dLbls>
        <firstSliceAng val="0"/>
        <holeSize val="6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Taux de conformité par ville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bord'!Q30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bord'!$P$31:$P$32</f>
            </numRef>
          </cat>
          <val>
            <numRef>
              <f>'Tableau de bord'!$Q$31:$Q$32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12</row>
      <rowOff>0</rowOff>
    </from>
    <ext cx="39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12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39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293B"/>
    <outlinePr summaryBelow="1" summaryRight="1"/>
    <pageSetUpPr/>
  </sheetPr>
  <dimension ref="A1:S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18" customWidth="1" min="3" max="3"/>
    <col width="11" customWidth="1" min="4" max="4"/>
    <col width="18" customWidth="1" min="5" max="5"/>
    <col width="15" customWidth="1" min="6" max="6"/>
    <col width="11" customWidth="1" min="7" max="7"/>
    <col width="36" customWidth="1" min="8" max="8"/>
    <col width="15" customWidth="1" min="9" max="9"/>
    <col width="12" customWidth="1" min="10" max="10"/>
    <col width="14" customWidth="1" min="11" max="11"/>
    <col width="13" customWidth="1" min="12" max="12"/>
    <col width="11" customWidth="1" min="13" max="13"/>
    <col width="30" customWidth="1" min="14" max="14"/>
    <col width="30" customWidth="1" min="15" max="15"/>
    <col width="14" customWidth="1" min="16" max="16"/>
    <col width="16" customWidth="1" min="17" max="17"/>
    <col width="12" customWidth="1" min="18" max="18"/>
    <col width="12" customWidth="1" min="19" max="19"/>
  </cols>
  <sheetData>
    <row r="1" ht="32" customHeight="1">
      <c r="A1" s="1" t="inlineStr">
        <is>
          <t>ID</t>
        </is>
      </c>
      <c r="B1" s="1" t="inlineStr">
        <is>
          <t>Date</t>
        </is>
      </c>
      <c r="C1" s="1" t="inlineStr">
        <is>
          <t>Magasin</t>
        </is>
      </c>
      <c r="D1" s="1" t="inlineStr">
        <is>
          <t>Ville</t>
        </is>
      </c>
      <c r="E1" s="1" t="inlineStr">
        <is>
          <t>Équipe / Responsable</t>
        </is>
      </c>
      <c r="F1" s="1" t="inlineStr">
        <is>
          <t>Type de checklist</t>
        </is>
      </c>
      <c r="G1" s="1" t="inlineStr">
        <is>
          <t>Code tâche</t>
        </is>
      </c>
      <c r="H1" s="1" t="inlineStr">
        <is>
          <t>Tâche</t>
        </is>
      </c>
      <c r="I1" s="1" t="inlineStr">
        <is>
          <t>Catégorie</t>
        </is>
      </c>
      <c r="J1" s="1" t="inlineStr">
        <is>
          <t>Heure prévue</t>
        </is>
      </c>
      <c r="K1" s="1" t="inlineStr">
        <is>
          <t>Heure de réalisation</t>
        </is>
      </c>
      <c r="L1" s="1" t="inlineStr">
        <is>
          <t>Statut</t>
        </is>
      </c>
      <c r="M1" s="1" t="inlineStr">
        <is>
          <t>Priorité</t>
        </is>
      </c>
      <c r="N1" s="1" t="inlineStr">
        <is>
          <t>Anomalie constatée</t>
        </is>
      </c>
      <c r="O1" s="1" t="inlineStr">
        <is>
          <t>Action corrective</t>
        </is>
      </c>
      <c r="P1" s="1" t="inlineStr">
        <is>
          <t>Échéance corrective</t>
        </is>
      </c>
      <c r="Q1" s="1" t="inlineStr">
        <is>
          <t>Contrôle effectué par</t>
        </is>
      </c>
      <c r="R1" s="1" t="inlineStr">
        <is>
          <t>Taux de conformité</t>
        </is>
      </c>
      <c r="S1" s="1" t="inlineStr">
        <is>
          <t>Alerte</t>
        </is>
      </c>
    </row>
    <row r="2">
      <c r="A2" s="2" t="n">
        <v>1</v>
      </c>
      <c r="B2" s="3" t="n">
        <v>46027</v>
      </c>
      <c r="C2" s="4" t="inlineStr">
        <is>
          <t>Boutique Opéra</t>
        </is>
      </c>
      <c r="D2" s="4" t="inlineStr">
        <is>
          <t>Paris</t>
        </is>
      </c>
      <c r="E2" s="4" t="inlineStr">
        <is>
          <t>Marie</t>
        </is>
      </c>
      <c r="F2" s="2" t="inlineStr">
        <is>
          <t>Ouverture</t>
        </is>
      </c>
      <c r="G2" s="2" t="inlineStr">
        <is>
          <t>OUV-01</t>
        </is>
      </c>
      <c r="H2" s="5">
        <f>IFERROR(VLOOKUP(G2,'Référentiel'!$A$2:$G$11,2,FALSE),"")</f>
        <v/>
      </c>
      <c r="I2" s="5">
        <f>IFERROR(VLOOKUP(G2,'Référentiel'!$A$2:$G$11,3,FALSE),"")</f>
        <v/>
      </c>
      <c r="J2" s="6" t="n">
        <v>0.3541666666666667</v>
      </c>
      <c r="K2" s="6" t="n">
        <v>0.3576388888888889</v>
      </c>
      <c r="L2" s="2" t="inlineStr">
        <is>
          <t>Terminé</t>
        </is>
      </c>
      <c r="M2" s="2" t="inlineStr">
        <is>
          <t>Haute</t>
        </is>
      </c>
      <c r="N2" s="4" t="inlineStr"/>
      <c r="O2" s="4" t="inlineStr"/>
      <c r="P2" s="3" t="n"/>
      <c r="Q2" s="4" t="inlineStr">
        <is>
          <t>Marie</t>
        </is>
      </c>
      <c r="R2" s="7">
        <f>IF(L2="Terminé",1,0)</f>
        <v/>
      </c>
      <c r="S2" s="8">
        <f>IF(L2="Terminé","OK",IF(P2&lt;TODAY(),"EN RETARD","À TRAITER"))</f>
        <v/>
      </c>
    </row>
    <row r="3">
      <c r="A3" s="2" t="n">
        <v>2</v>
      </c>
      <c r="B3" s="3" t="n">
        <v>46027</v>
      </c>
      <c r="C3" s="4" t="inlineStr">
        <is>
          <t>Boutique Opéra</t>
        </is>
      </c>
      <c r="D3" s="4" t="inlineStr">
        <is>
          <t>Paris</t>
        </is>
      </c>
      <c r="E3" s="4" t="inlineStr">
        <is>
          <t>Julien</t>
        </is>
      </c>
      <c r="F3" s="2" t="inlineStr">
        <is>
          <t>Ouverture</t>
        </is>
      </c>
      <c r="G3" s="2" t="inlineStr">
        <is>
          <t>OUV-02</t>
        </is>
      </c>
      <c r="H3" s="9">
        <f>IFERROR(VLOOKUP(G3,'Référentiel'!$A$2:$G$11,2,FALSE),"")</f>
        <v/>
      </c>
      <c r="I3" s="9">
        <f>IFERROR(VLOOKUP(G3,'Référentiel'!$A$2:$G$11,3,FALSE),"")</f>
        <v/>
      </c>
      <c r="J3" s="6" t="n">
        <v>0.3645833333333333</v>
      </c>
      <c r="K3" s="6" t="n">
        <v>0.3694444444444445</v>
      </c>
      <c r="L3" s="2" t="inlineStr">
        <is>
          <t>Terminé</t>
        </is>
      </c>
      <c r="M3" s="2" t="inlineStr">
        <is>
          <t>Haute</t>
        </is>
      </c>
      <c r="N3" s="4" t="inlineStr"/>
      <c r="O3" s="4" t="inlineStr"/>
      <c r="P3" s="3" t="n"/>
      <c r="Q3" s="4" t="inlineStr">
        <is>
          <t>Julien</t>
        </is>
      </c>
      <c r="R3" s="10">
        <f>IF(L3="Terminé",1,0)</f>
        <v/>
      </c>
      <c r="S3" s="11">
        <f>IF(L3="Terminé","OK",IF(P3&lt;TODAY(),"EN RETARD","À TRAITER"))</f>
        <v/>
      </c>
    </row>
    <row r="4">
      <c r="A4" s="2" t="n">
        <v>3</v>
      </c>
      <c r="B4" s="3" t="n">
        <v>46027</v>
      </c>
      <c r="C4" s="4" t="inlineStr">
        <is>
          <t>Boutique Opéra</t>
        </is>
      </c>
      <c r="D4" s="4" t="inlineStr">
        <is>
          <t>Paris</t>
        </is>
      </c>
      <c r="E4" s="4" t="inlineStr">
        <is>
          <t>Sophie</t>
        </is>
      </c>
      <c r="F4" s="2" t="inlineStr">
        <is>
          <t>Ouverture</t>
        </is>
      </c>
      <c r="G4" s="2" t="inlineStr">
        <is>
          <t>OUV-03</t>
        </is>
      </c>
      <c r="H4" s="5">
        <f>IFERROR(VLOOKUP(G4,'Référentiel'!$A$2:$G$11,2,FALSE),"")</f>
        <v/>
      </c>
      <c r="I4" s="5">
        <f>IFERROR(VLOOKUP(G4,'Référentiel'!$A$2:$G$11,3,FALSE),"")</f>
        <v/>
      </c>
      <c r="J4" s="6" t="n">
        <v>0.375</v>
      </c>
      <c r="K4" s="6" t="n"/>
      <c r="L4" s="2" t="inlineStr">
        <is>
          <t>À faire</t>
        </is>
      </c>
      <c r="M4" s="2" t="inlineStr">
        <is>
          <t>Normale</t>
        </is>
      </c>
      <c r="N4" s="4" t="inlineStr">
        <is>
          <t>Présentoirs incomplets</t>
        </is>
      </c>
      <c r="O4" s="4" t="inlineStr">
        <is>
          <t>Réassortir les présentoirs</t>
        </is>
      </c>
      <c r="P4" s="3" t="n">
        <v>46029</v>
      </c>
      <c r="Q4" s="4" t="inlineStr">
        <is>
          <t>Sophie</t>
        </is>
      </c>
      <c r="R4" s="7">
        <f>IF(L4="Terminé",1,0)</f>
        <v/>
      </c>
      <c r="S4" s="8">
        <f>IF(L4="Terminé","OK",IF(P4&lt;TODAY(),"EN RETARD","À TRAITER"))</f>
        <v/>
      </c>
    </row>
    <row r="5">
      <c r="A5" s="2" t="n">
        <v>4</v>
      </c>
      <c r="B5" s="3" t="n">
        <v>46027</v>
      </c>
      <c r="C5" s="4" t="inlineStr">
        <is>
          <t>Boutique Opéra</t>
        </is>
      </c>
      <c r="D5" s="4" t="inlineStr">
        <is>
          <t>Paris</t>
        </is>
      </c>
      <c r="E5" s="4" t="inlineStr">
        <is>
          <t>Thomas</t>
        </is>
      </c>
      <c r="F5" s="2" t="inlineStr">
        <is>
          <t>Fermeture</t>
        </is>
      </c>
      <c r="G5" s="2" t="inlineStr">
        <is>
          <t>FER-01</t>
        </is>
      </c>
      <c r="H5" s="9">
        <f>IFERROR(VLOOKUP(G5,'Référentiel'!$A$2:$G$11,2,FALSE),"")</f>
        <v/>
      </c>
      <c r="I5" s="9">
        <f>IFERROR(VLOOKUP(G5,'Référentiel'!$A$2:$G$11,3,FALSE),"")</f>
        <v/>
      </c>
      <c r="J5" s="6" t="n">
        <v>0.8125</v>
      </c>
      <c r="K5" s="6" t="n">
        <v>0.8208333333333333</v>
      </c>
      <c r="L5" s="2" t="inlineStr">
        <is>
          <t>Terminé</t>
        </is>
      </c>
      <c r="M5" s="2" t="inlineStr">
        <is>
          <t>Haute</t>
        </is>
      </c>
      <c r="N5" s="4" t="inlineStr"/>
      <c r="O5" s="4" t="inlineStr"/>
      <c r="P5" s="3" t="n"/>
      <c r="Q5" s="4" t="inlineStr">
        <is>
          <t>Thomas</t>
        </is>
      </c>
      <c r="R5" s="10">
        <f>IF(L5="Terminé",1,0)</f>
        <v/>
      </c>
      <c r="S5" s="11">
        <f>IF(L5="Terminé","OK",IF(P5&lt;TODAY(),"EN RETARD","À TRAITER"))</f>
        <v/>
      </c>
    </row>
    <row r="6">
      <c r="A6" s="2" t="n">
        <v>5</v>
      </c>
      <c r="B6" s="3" t="n">
        <v>46027</v>
      </c>
      <c r="C6" s="4" t="inlineStr">
        <is>
          <t>Boutique Opéra</t>
        </is>
      </c>
      <c r="D6" s="4" t="inlineStr">
        <is>
          <t>Paris</t>
        </is>
      </c>
      <c r="E6" s="4" t="inlineStr">
        <is>
          <t>Camille</t>
        </is>
      </c>
      <c r="F6" s="2" t="inlineStr">
        <is>
          <t>Fermeture</t>
        </is>
      </c>
      <c r="G6" s="2" t="inlineStr">
        <is>
          <t>FER-02</t>
        </is>
      </c>
      <c r="H6" s="5">
        <f>IFERROR(VLOOKUP(G6,'Référentiel'!$A$2:$G$11,2,FALSE),"")</f>
        <v/>
      </c>
      <c r="I6" s="5">
        <f>IFERROR(VLOOKUP(G6,'Référentiel'!$A$2:$G$11,3,FALSE),"")</f>
        <v/>
      </c>
      <c r="J6" s="6" t="n">
        <v>0.8333333333333334</v>
      </c>
      <c r="K6" s="6" t="n">
        <v>0.8402777777777778</v>
      </c>
      <c r="L6" s="2" t="inlineStr">
        <is>
          <t>Non conforme</t>
        </is>
      </c>
      <c r="M6" s="2" t="inlineStr">
        <is>
          <t>Normale</t>
        </is>
      </c>
      <c r="N6" s="4" t="inlineStr">
        <is>
          <t>Climatisation restée allumée</t>
        </is>
      </c>
      <c r="O6" s="4" t="inlineStr">
        <is>
          <t>Vérifier la programmation horaire</t>
        </is>
      </c>
      <c r="P6" s="3" t="n">
        <v>46028</v>
      </c>
      <c r="Q6" s="4" t="inlineStr">
        <is>
          <t>Camille</t>
        </is>
      </c>
      <c r="R6" s="7">
        <f>IF(L6="Terminé",1,0)</f>
        <v/>
      </c>
      <c r="S6" s="8">
        <f>IF(L6="Terminé","OK",IF(P6&lt;TODAY(),"EN RETARD","À TRAITER"))</f>
        <v/>
      </c>
    </row>
    <row r="7">
      <c r="A7" s="2" t="n">
        <v>6</v>
      </c>
      <c r="B7" s="3" t="n">
        <v>46028</v>
      </c>
      <c r="C7" s="4" t="inlineStr">
        <is>
          <t>Boutique Part-Dieu</t>
        </is>
      </c>
      <c r="D7" s="4" t="inlineStr">
        <is>
          <t>Lyon</t>
        </is>
      </c>
      <c r="E7" s="4" t="inlineStr">
        <is>
          <t>Nicolas</t>
        </is>
      </c>
      <c r="F7" s="2" t="inlineStr">
        <is>
          <t>Ouverture</t>
        </is>
      </c>
      <c r="G7" s="2" t="inlineStr">
        <is>
          <t>OUV-04</t>
        </is>
      </c>
      <c r="H7" s="9">
        <f>IFERROR(VLOOKUP(G7,'Référentiel'!$A$2:$G$11,2,FALSE),"")</f>
        <v/>
      </c>
      <c r="I7" s="9">
        <f>IFERROR(VLOOKUP(G7,'Référentiel'!$A$2:$G$11,3,FALSE),"")</f>
        <v/>
      </c>
      <c r="J7" s="6" t="n">
        <v>0.3541666666666667</v>
      </c>
      <c r="K7" s="6" t="n">
        <v>0.35625</v>
      </c>
      <c r="L7" s="2" t="inlineStr">
        <is>
          <t>Terminé</t>
        </is>
      </c>
      <c r="M7" s="2" t="inlineStr">
        <is>
          <t>Haute</t>
        </is>
      </c>
      <c r="N7" s="4" t="inlineStr"/>
      <c r="O7" s="4" t="inlineStr"/>
      <c r="P7" s="3" t="n"/>
      <c r="Q7" s="4" t="inlineStr">
        <is>
          <t>Nicolas</t>
        </is>
      </c>
      <c r="R7" s="10">
        <f>IF(L7="Terminé",1,0)</f>
        <v/>
      </c>
      <c r="S7" s="11">
        <f>IF(L7="Terminé","OK",IF(P7&lt;TODAY(),"EN RETARD","À TRAITER"))</f>
        <v/>
      </c>
    </row>
    <row r="8">
      <c r="A8" s="2" t="n">
        <v>7</v>
      </c>
      <c r="B8" s="3" t="n">
        <v>46028</v>
      </c>
      <c r="C8" s="4" t="inlineStr">
        <is>
          <t>Boutique Part-Dieu</t>
        </is>
      </c>
      <c r="D8" s="4" t="inlineStr">
        <is>
          <t>Lyon</t>
        </is>
      </c>
      <c r="E8" s="4" t="inlineStr">
        <is>
          <t>Léa</t>
        </is>
      </c>
      <c r="F8" s="2" t="inlineStr">
        <is>
          <t>Ouverture</t>
        </is>
      </c>
      <c r="G8" s="2" t="inlineStr">
        <is>
          <t>OUV-05</t>
        </is>
      </c>
      <c r="H8" s="5">
        <f>IFERROR(VLOOKUP(G8,'Référentiel'!$A$2:$G$11,2,FALSE),"")</f>
        <v/>
      </c>
      <c r="I8" s="5">
        <f>IFERROR(VLOOKUP(G8,'Référentiel'!$A$2:$G$11,3,FALSE),"")</f>
        <v/>
      </c>
      <c r="J8" s="6" t="n">
        <v>0.3645833333333333</v>
      </c>
      <c r="K8" s="6" t="n">
        <v>0.3784722222222222</v>
      </c>
      <c r="L8" s="2" t="inlineStr">
        <is>
          <t>Terminé</t>
        </is>
      </c>
      <c r="M8" s="2" t="inlineStr">
        <is>
          <t>Normale</t>
        </is>
      </c>
      <c r="N8" s="4" t="inlineStr"/>
      <c r="O8" s="4" t="inlineStr"/>
      <c r="P8" s="3" t="n"/>
      <c r="Q8" s="4" t="inlineStr">
        <is>
          <t>Léa</t>
        </is>
      </c>
      <c r="R8" s="7">
        <f>IF(L8="Terminé",1,0)</f>
        <v/>
      </c>
      <c r="S8" s="8">
        <f>IF(L8="Terminé","OK",IF(P8&lt;TODAY(),"EN RETARD","À TRAITER"))</f>
        <v/>
      </c>
    </row>
    <row r="9">
      <c r="A9" s="2" t="n">
        <v>8</v>
      </c>
      <c r="B9" s="3" t="n">
        <v>46028</v>
      </c>
      <c r="C9" s="4" t="inlineStr">
        <is>
          <t>Boutique Part-Dieu</t>
        </is>
      </c>
      <c r="D9" s="4" t="inlineStr">
        <is>
          <t>Lyon</t>
        </is>
      </c>
      <c r="E9" s="4" t="inlineStr">
        <is>
          <t>Antoine</t>
        </is>
      </c>
      <c r="F9" s="2" t="inlineStr">
        <is>
          <t>Fermeture</t>
        </is>
      </c>
      <c r="G9" s="2" t="inlineStr">
        <is>
          <t>FER-03</t>
        </is>
      </c>
      <c r="H9" s="9">
        <f>IFERROR(VLOOKUP(G9,'Référentiel'!$A$2:$G$11,2,FALSE),"")</f>
        <v/>
      </c>
      <c r="I9" s="9">
        <f>IFERROR(VLOOKUP(G9,'Référentiel'!$A$2:$G$11,3,FALSE),"")</f>
        <v/>
      </c>
      <c r="J9" s="6" t="n">
        <v>0.8229166666666666</v>
      </c>
      <c r="K9" s="6" t="n"/>
      <c r="L9" s="2" t="inlineStr">
        <is>
          <t>À faire</t>
        </is>
      </c>
      <c r="M9" s="2" t="inlineStr">
        <is>
          <t>Basse</t>
        </is>
      </c>
      <c r="N9" s="4" t="inlineStr"/>
      <c r="O9" s="4" t="inlineStr"/>
      <c r="P9" s="3" t="n">
        <v>46030</v>
      </c>
      <c r="Q9" s="4" t="inlineStr">
        <is>
          <t>Antoine</t>
        </is>
      </c>
      <c r="R9" s="10">
        <f>IF(L9="Terminé",1,0)</f>
        <v/>
      </c>
      <c r="S9" s="11">
        <f>IF(L9="Terminé","OK",IF(P9&lt;TODAY(),"EN RETARD","À TRAITER"))</f>
        <v/>
      </c>
    </row>
    <row r="10">
      <c r="A10" s="2" t="n">
        <v>9</v>
      </c>
      <c r="B10" s="3" t="n">
        <v>46028</v>
      </c>
      <c r="C10" s="4" t="inlineStr">
        <is>
          <t>Boutique Part-Dieu</t>
        </is>
      </c>
      <c r="D10" s="4" t="inlineStr">
        <is>
          <t>Lyon</t>
        </is>
      </c>
      <c r="E10" s="4" t="inlineStr">
        <is>
          <t>Chloé</t>
        </is>
      </c>
      <c r="F10" s="2" t="inlineStr">
        <is>
          <t>Fermeture</t>
        </is>
      </c>
      <c r="G10" s="2" t="inlineStr">
        <is>
          <t>FER-04</t>
        </is>
      </c>
      <c r="H10" s="5">
        <f>IFERROR(VLOOKUP(G10,'Référentiel'!$A$2:$G$11,2,FALSE),"")</f>
        <v/>
      </c>
      <c r="I10" s="5">
        <f>IFERROR(VLOOKUP(G10,'Référentiel'!$A$2:$G$11,3,FALSE),"")</f>
        <v/>
      </c>
      <c r="J10" s="6" t="n">
        <v>0.84375</v>
      </c>
      <c r="K10" s="6" t="n">
        <v>0.8472222222222222</v>
      </c>
      <c r="L10" s="2" t="inlineStr">
        <is>
          <t>Terminé</t>
        </is>
      </c>
      <c r="M10" s="2" t="inlineStr">
        <is>
          <t>Haute</t>
        </is>
      </c>
      <c r="N10" s="4" t="inlineStr"/>
      <c r="O10" s="4" t="inlineStr"/>
      <c r="P10" s="3" t="n"/>
      <c r="Q10" s="4" t="inlineStr">
        <is>
          <t>Chloé</t>
        </is>
      </c>
      <c r="R10" s="7">
        <f>IF(L10="Terminé",1,0)</f>
        <v/>
      </c>
      <c r="S10" s="8">
        <f>IF(L10="Terminé","OK",IF(P10&lt;TODAY(),"EN RETARD","À TRAITER"))</f>
        <v/>
      </c>
    </row>
    <row r="11">
      <c r="A11" s="2" t="n">
        <v>10</v>
      </c>
      <c r="B11" s="3" t="n">
        <v>46028</v>
      </c>
      <c r="C11" s="4" t="inlineStr">
        <is>
          <t>Boutique Part-Dieu</t>
        </is>
      </c>
      <c r="D11" s="4" t="inlineStr">
        <is>
          <t>Lyon</t>
        </is>
      </c>
      <c r="E11" s="4" t="inlineStr">
        <is>
          <t>Maxime</t>
        </is>
      </c>
      <c r="F11" s="2" t="inlineStr">
        <is>
          <t>Fermeture</t>
        </is>
      </c>
      <c r="G11" s="2" t="inlineStr">
        <is>
          <t>FER-05</t>
        </is>
      </c>
      <c r="H11" s="9">
        <f>IFERROR(VLOOKUP(G11,'Référentiel'!$A$2:$G$11,2,FALSE),"")</f>
        <v/>
      </c>
      <c r="I11" s="9">
        <f>IFERROR(VLOOKUP(G11,'Référentiel'!$A$2:$G$11,3,FALSE),"")</f>
        <v/>
      </c>
      <c r="J11" s="6" t="n">
        <v>0.8541666666666666</v>
      </c>
      <c r="K11" s="6" t="n">
        <v>0.8541666666666666</v>
      </c>
      <c r="L11" s="2" t="inlineStr">
        <is>
          <t>Non conforme</t>
        </is>
      </c>
      <c r="M11" s="2" t="inlineStr">
        <is>
          <t>Normale</t>
        </is>
      </c>
      <c r="N11" s="4" t="inlineStr">
        <is>
          <t>Anomalie frigo non signalée</t>
        </is>
      </c>
      <c r="O11" s="4" t="inlineStr">
        <is>
          <t>Mettre à jour le registre des anomalies</t>
        </is>
      </c>
      <c r="P11" s="3" t="n">
        <v>46029</v>
      </c>
      <c r="Q11" s="4" t="inlineStr">
        <is>
          <t>Maxime</t>
        </is>
      </c>
      <c r="R11" s="10">
        <f>IF(L11="Terminé",1,0)</f>
        <v/>
      </c>
      <c r="S11" s="11">
        <f>IF(L11="Terminé","OK",IF(P11&lt;TODAY(),"EN RETARD","À TRAITER"))</f>
        <v/>
      </c>
    </row>
    <row r="13">
      <c r="H13" s="12" t="inlineStr">
        <is>
          <t>Tâches terminées</t>
        </is>
      </c>
      <c r="I13" s="13">
        <f>COUNTIF(L2:L11,"Terminé")</f>
        <v/>
      </c>
    </row>
    <row r="14">
      <c r="H14" s="12" t="inlineStr">
        <is>
          <t>Tâches non conformes</t>
        </is>
      </c>
      <c r="I14" s="13">
        <f>COUNTIF(L2:L11,"Non conforme")</f>
        <v/>
      </c>
    </row>
    <row r="15">
      <c r="H15" s="12" t="inlineStr">
        <is>
          <t>Taux moyen de conformité</t>
        </is>
      </c>
      <c r="I15" s="14">
        <f>AVERAGE(R2:R11)</f>
        <v/>
      </c>
    </row>
  </sheetData>
  <conditionalFormatting sqref="L2:L11">
    <cfRule type="cellIs" priority="1" operator="equal" dxfId="0">
      <formula>"Terminé"</formula>
    </cfRule>
    <cfRule type="cellIs" priority="2" operator="equal" dxfId="1">
      <formula>"Non conforme"</formula>
    </cfRule>
    <cfRule type="cellIs" priority="3" operator="equal" dxfId="2">
      <formula>"À faire"</formula>
    </cfRule>
  </conditionalFormatting>
  <conditionalFormatting sqref="S2:S11">
    <cfRule type="cellIs" priority="4" operator="equal" dxfId="0">
      <formula>"OK"</formula>
    </cfRule>
    <cfRule type="cellIs" priority="5" operator="equal" dxfId="1">
      <formula>"EN RETARD"</formula>
    </cfRule>
    <cfRule type="cellIs" priority="6" operator="equal" dxfId="2">
      <formula>"À TRAITER"</formula>
    </cfRule>
  </conditionalFormatting>
  <dataValidations count="4">
    <dataValidation sqref="F2:F50" showErrorMessage="1" showInputMessage="1" allowBlank="1" type="list">
      <formula1>"Ouverture,Fermeture"</formula1>
    </dataValidation>
    <dataValidation sqref="G2:G50" showErrorMessage="1" showInputMessage="1" allowBlank="1" type="list">
      <formula1>'Référentiel'!$A$2:$A$11</formula1>
    </dataValidation>
    <dataValidation sqref="L2:L50" showErrorMessage="1" showInputMessage="1" allowBlank="1" type="list">
      <formula1>"Terminé,À faire,Non conforme"</formula1>
    </dataValidation>
    <dataValidation sqref="M2:M50" showErrorMessage="1" showInputMessage="1" allowBlank="1" type="list">
      <formula1>"Haute,Normale,Basse"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8102E"/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6" customWidth="1" min="3" max="3"/>
    <col width="16" customWidth="1" min="4" max="4"/>
    <col width="11" customWidth="1" min="5" max="5"/>
    <col width="18" customWidth="1" min="6" max="6"/>
    <col width="20" customWidth="1" min="7" max="7"/>
  </cols>
  <sheetData>
    <row r="1" ht="30" customHeight="1">
      <c r="A1" s="1" t="inlineStr">
        <is>
          <t>Code tâche</t>
        </is>
      </c>
      <c r="B1" s="1" t="inlineStr">
        <is>
          <t>Tâche</t>
        </is>
      </c>
      <c r="C1" s="1" t="inlineStr">
        <is>
          <t>Catégorie</t>
        </is>
      </c>
      <c r="D1" s="1" t="inlineStr">
        <is>
          <t>Type de checklist</t>
        </is>
      </c>
      <c r="E1" s="1" t="inlineStr">
        <is>
          <t>Priorité</t>
        </is>
      </c>
      <c r="F1" s="1" t="inlineStr">
        <is>
          <t>Durée estimée (min)</t>
        </is>
      </c>
      <c r="G1" s="1" t="inlineStr">
        <is>
          <t>Responsable habituel</t>
        </is>
      </c>
    </row>
    <row r="2">
      <c r="A2" s="8" t="inlineStr">
        <is>
          <t>OUV-01</t>
        </is>
      </c>
      <c r="B2" s="5" t="inlineStr">
        <is>
          <t>Contrôle de l'alarme</t>
        </is>
      </c>
      <c r="C2" s="5" t="inlineStr">
        <is>
          <t>Sécurité</t>
        </is>
      </c>
      <c r="D2" s="8" t="inlineStr">
        <is>
          <t>Ouverture</t>
        </is>
      </c>
      <c r="E2" s="8" t="inlineStr">
        <is>
          <t>Haute</t>
        </is>
      </c>
      <c r="F2" s="8" t="n">
        <v>10</v>
      </c>
      <c r="G2" s="5" t="inlineStr">
        <is>
          <t>Marie</t>
        </is>
      </c>
    </row>
    <row r="3">
      <c r="A3" s="11" t="inlineStr">
        <is>
          <t>OUV-02</t>
        </is>
      </c>
      <c r="B3" s="9" t="inlineStr">
        <is>
          <t>Vérification de la caisse</t>
        </is>
      </c>
      <c r="C3" s="9" t="inlineStr">
        <is>
          <t>Caisse</t>
        </is>
      </c>
      <c r="D3" s="11" t="inlineStr">
        <is>
          <t>Ouverture</t>
        </is>
      </c>
      <c r="E3" s="11" t="inlineStr">
        <is>
          <t>Haute</t>
        </is>
      </c>
      <c r="F3" s="11" t="n">
        <v>15</v>
      </c>
      <c r="G3" s="9" t="inlineStr">
        <is>
          <t>Julien</t>
        </is>
      </c>
    </row>
    <row r="4">
      <c r="A4" s="8" t="inlineStr">
        <is>
          <t>OUV-03</t>
        </is>
      </c>
      <c r="B4" s="5" t="inlineStr">
        <is>
          <t>Mise en place de la surface de vente</t>
        </is>
      </c>
      <c r="C4" s="5" t="inlineStr">
        <is>
          <t>Merchandising</t>
        </is>
      </c>
      <c r="D4" s="8" t="inlineStr">
        <is>
          <t>Ouverture</t>
        </is>
      </c>
      <c r="E4" s="8" t="inlineStr">
        <is>
          <t>Normale</t>
        </is>
      </c>
      <c r="F4" s="8" t="n">
        <v>30</v>
      </c>
      <c r="G4" s="5" t="inlineStr">
        <is>
          <t>Sophie</t>
        </is>
      </c>
    </row>
    <row r="5">
      <c r="A5" s="11" t="inlineStr">
        <is>
          <t>OUV-04</t>
        </is>
      </c>
      <c r="B5" s="9" t="inlineStr">
        <is>
          <t>Contrôle des issues de secours</t>
        </is>
      </c>
      <c r="C5" s="9" t="inlineStr">
        <is>
          <t>Sécurité</t>
        </is>
      </c>
      <c r="D5" s="11" t="inlineStr">
        <is>
          <t>Ouverture</t>
        </is>
      </c>
      <c r="E5" s="11" t="inlineStr">
        <is>
          <t>Haute</t>
        </is>
      </c>
      <c r="F5" s="11" t="n">
        <v>10</v>
      </c>
      <c r="G5" s="9" t="inlineStr">
        <is>
          <t>Nicolas</t>
        </is>
      </c>
    </row>
    <row r="6">
      <c r="A6" s="8" t="inlineStr">
        <is>
          <t>OUV-05</t>
        </is>
      </c>
      <c r="B6" s="5" t="inlineStr">
        <is>
          <t>Vérification de la propreté</t>
        </is>
      </c>
      <c r="C6" s="5" t="inlineStr">
        <is>
          <t>Hygiène</t>
        </is>
      </c>
      <c r="D6" s="8" t="inlineStr">
        <is>
          <t>Ouverture</t>
        </is>
      </c>
      <c r="E6" s="8" t="inlineStr">
        <is>
          <t>Normale</t>
        </is>
      </c>
      <c r="F6" s="8" t="n">
        <v>20</v>
      </c>
      <c r="G6" s="5" t="inlineStr">
        <is>
          <t>Léa</t>
        </is>
      </c>
    </row>
    <row r="7">
      <c r="A7" s="11" t="inlineStr">
        <is>
          <t>FER-01</t>
        </is>
      </c>
      <c r="B7" s="9" t="inlineStr">
        <is>
          <t>Fermeture de la caisse</t>
        </is>
      </c>
      <c r="C7" s="9" t="inlineStr">
        <is>
          <t>Caisse</t>
        </is>
      </c>
      <c r="D7" s="11" t="inlineStr">
        <is>
          <t>Fermeture</t>
        </is>
      </c>
      <c r="E7" s="11" t="inlineStr">
        <is>
          <t>Haute</t>
        </is>
      </c>
      <c r="F7" s="11" t="n">
        <v>20</v>
      </c>
      <c r="G7" s="9" t="inlineStr">
        <is>
          <t>Thomas</t>
        </is>
      </c>
    </row>
    <row r="8">
      <c r="A8" s="8" t="inlineStr">
        <is>
          <t>FER-02</t>
        </is>
      </c>
      <c r="B8" s="5" t="inlineStr">
        <is>
          <t>Extinction des équipements</t>
        </is>
      </c>
      <c r="C8" s="5" t="inlineStr">
        <is>
          <t>Énergie</t>
        </is>
      </c>
      <c r="D8" s="8" t="inlineStr">
        <is>
          <t>Fermeture</t>
        </is>
      </c>
      <c r="E8" s="8" t="inlineStr">
        <is>
          <t>Normale</t>
        </is>
      </c>
      <c r="F8" s="8" t="n">
        <v>15</v>
      </c>
      <c r="G8" s="5" t="inlineStr">
        <is>
          <t>Camille</t>
        </is>
      </c>
    </row>
    <row r="9">
      <c r="A9" s="11" t="inlineStr">
        <is>
          <t>FER-03</t>
        </is>
      </c>
      <c r="B9" s="9" t="inlineStr">
        <is>
          <t>Rangement de la réserve</t>
        </is>
      </c>
      <c r="C9" s="9" t="inlineStr">
        <is>
          <t>Logistique</t>
        </is>
      </c>
      <c r="D9" s="11" t="inlineStr">
        <is>
          <t>Fermeture</t>
        </is>
      </c>
      <c r="E9" s="11" t="inlineStr">
        <is>
          <t>Basse</t>
        </is>
      </c>
      <c r="F9" s="11" t="n">
        <v>25</v>
      </c>
      <c r="G9" s="9" t="inlineStr">
        <is>
          <t>Antoine</t>
        </is>
      </c>
    </row>
    <row r="10">
      <c r="A10" s="8" t="inlineStr">
        <is>
          <t>FER-04</t>
        </is>
      </c>
      <c r="B10" s="5" t="inlineStr">
        <is>
          <t>Activation de l'alarme</t>
        </is>
      </c>
      <c r="C10" s="5" t="inlineStr">
        <is>
          <t>Sécurité</t>
        </is>
      </c>
      <c r="D10" s="8" t="inlineStr">
        <is>
          <t>Fermeture</t>
        </is>
      </c>
      <c r="E10" s="8" t="inlineStr">
        <is>
          <t>Haute</t>
        </is>
      </c>
      <c r="F10" s="8" t="n">
        <v>10</v>
      </c>
      <c r="G10" s="5" t="inlineStr">
        <is>
          <t>Chloé</t>
        </is>
      </c>
    </row>
    <row r="11">
      <c r="A11" s="11" t="inlineStr">
        <is>
          <t>FER-05</t>
        </is>
      </c>
      <c r="B11" s="9" t="inlineStr">
        <is>
          <t>Transmission des anomalies au responsable</t>
        </is>
      </c>
      <c r="C11" s="9" t="inlineStr">
        <is>
          <t>Management</t>
        </is>
      </c>
      <c r="D11" s="11" t="inlineStr">
        <is>
          <t>Fermeture</t>
        </is>
      </c>
      <c r="E11" s="11" t="inlineStr">
        <is>
          <t>Normale</t>
        </is>
      </c>
      <c r="F11" s="11" t="n">
        <v>15</v>
      </c>
      <c r="G11" s="9" t="inlineStr">
        <is>
          <t>Maxime</t>
        </is>
      </c>
    </row>
  </sheetData>
  <dataValidations count="2">
    <dataValidation sqref="D2:D50" showErrorMessage="1" showInputMessage="1" allowBlank="1" type="list">
      <formula1>"Ouverture,Fermeture"</formula1>
    </dataValidation>
    <dataValidation sqref="E2:E50" showErrorMessage="1" showInputMessage="1" allowBlank="1" type="list">
      <formula1>"Haute,Normale,Basse"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F766E"/>
    <outlinePr summaryBelow="1" summaryRight="1"/>
    <pageSetUpPr/>
  </sheetPr>
  <dimension ref="A1:Q32"/>
  <sheetViews>
    <sheetView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2" customWidth="1" min="3" max="3"/>
    <col width="3" customWidth="1" min="4" max="4"/>
    <col width="16" customWidth="1" min="16" max="16"/>
    <col width="12" customWidth="1" min="17" max="17"/>
  </cols>
  <sheetData>
    <row r="1" ht="28" customHeight="1">
      <c r="A1" s="15" t="inlineStr">
        <is>
          <t>Tableau de bord — Checklists d'ouverture et de fermeture</t>
        </is>
      </c>
    </row>
    <row r="3">
      <c r="A3" s="12" t="inlineStr">
        <is>
          <t>INDICATEURS CLÉS</t>
        </is>
      </c>
      <c r="B3" s="16" t="n"/>
      <c r="C3" s="16" t="n"/>
    </row>
    <row r="4">
      <c r="B4" s="17" t="inlineStr">
        <is>
          <t>Nombre total de contrôles</t>
        </is>
      </c>
      <c r="C4" s="18">
        <f>COUNTA(Checklist!A2:A11)</f>
        <v/>
      </c>
      <c r="P4" s="1" t="inlineStr">
        <is>
          <t>Statut</t>
        </is>
      </c>
      <c r="Q4" s="1" t="inlineStr">
        <is>
          <t>Nombre</t>
        </is>
      </c>
    </row>
    <row r="5">
      <c r="B5" s="19" t="inlineStr">
        <is>
          <t>Contrôles terminés</t>
        </is>
      </c>
      <c r="C5" s="20">
        <f>COUNTIF(Checklist!L2:L11,"Terminé")</f>
        <v/>
      </c>
      <c r="P5" s="21" t="inlineStr">
        <is>
          <t>Terminé</t>
        </is>
      </c>
      <c r="Q5" s="22">
        <f>COUNTIF(Checklist!$L$2:$L$11,P5)</f>
        <v/>
      </c>
    </row>
    <row r="6">
      <c r="B6" s="17" t="inlineStr">
        <is>
          <t>Contrôles non conformes</t>
        </is>
      </c>
      <c r="C6" s="18">
        <f>COUNTIF(Checklist!L2:L11,"Non conforme")</f>
        <v/>
      </c>
      <c r="P6" s="21" t="inlineStr">
        <is>
          <t>À faire</t>
        </is>
      </c>
      <c r="Q6" s="22">
        <f>COUNTIF(Checklist!$L$2:$L$11,P6)</f>
        <v/>
      </c>
    </row>
    <row r="7">
      <c r="B7" s="19" t="inlineStr">
        <is>
          <t>Taux global de conformité</t>
        </is>
      </c>
      <c r="C7" s="23">
        <f>IFERROR(AVERAGE(Checklist!R2:R11),0)</f>
        <v/>
      </c>
      <c r="P7" s="21" t="inlineStr">
        <is>
          <t>Non conforme</t>
        </is>
      </c>
      <c r="Q7" s="22">
        <f>COUNTIF(Checklist!$L$2:$L$11,P7)</f>
        <v/>
      </c>
    </row>
    <row r="8">
      <c r="B8" s="17" t="inlineStr">
        <is>
          <t>Tâches en retard</t>
        </is>
      </c>
      <c r="C8" s="18">
        <f>COUNTIF(Checklist!S2:S11,"EN RETARD")</f>
        <v/>
      </c>
    </row>
    <row r="9">
      <c r="B9" s="19" t="inlineStr">
        <is>
          <t>Tâches d'ouverture</t>
        </is>
      </c>
      <c r="C9" s="20">
        <f>COUNTIF(Checklist!F2:F11,"Ouverture")</f>
        <v/>
      </c>
    </row>
    <row r="10">
      <c r="B10" s="17" t="inlineStr">
        <is>
          <t>Tâches de fermeture</t>
        </is>
      </c>
      <c r="C10" s="18">
        <f>COUNTIF(Checklist!F2:F11,"Fermeture")</f>
        <v/>
      </c>
      <c r="P10" s="1" t="inlineStr">
        <is>
          <t>Type</t>
        </is>
      </c>
      <c r="Q10" s="1" t="inlineStr">
        <is>
          <t>Nombre</t>
        </is>
      </c>
    </row>
    <row r="11">
      <c r="P11" s="21" t="inlineStr">
        <is>
          <t>Ouverture</t>
        </is>
      </c>
      <c r="Q11" s="22">
        <f>COUNTIF(Checklist!$F$2:$F$11,P11)</f>
        <v/>
      </c>
    </row>
    <row r="12">
      <c r="P12" s="21" t="inlineStr">
        <is>
          <t>Fermeture</t>
        </is>
      </c>
      <c r="Q12" s="22">
        <f>COUNTIF(Checklist!$F$2:$F$11,P12)</f>
        <v/>
      </c>
    </row>
    <row r="15">
      <c r="B15" s="24" t="inlineStr">
        <is>
          <t>Données graphiques (colonnes P et Q)</t>
        </is>
      </c>
    </row>
    <row r="30">
      <c r="P30" s="1" t="inlineStr">
        <is>
          <t>Ville</t>
        </is>
      </c>
      <c r="Q30" s="1" t="inlineStr">
        <is>
          <t>Conformité</t>
        </is>
      </c>
    </row>
    <row r="31">
      <c r="P31" s="21" t="inlineStr">
        <is>
          <t>Paris</t>
        </is>
      </c>
      <c r="Q31" s="25">
        <f>IFERROR(AVERAGEIF(Checklist!$D$2:$D$11,P31,Checklist!$R$2:$R$11),0)</f>
        <v/>
      </c>
    </row>
    <row r="32">
      <c r="P32" s="21" t="inlineStr">
        <is>
          <t>Lyon</t>
        </is>
      </c>
      <c r="Q32" s="25">
        <f>IFERROR(AVERAGEIF(Checklist!$D$2:$D$11,P32,Checklist!$R$2:$R$11),0)</f>
        <v/>
      </c>
    </row>
  </sheetData>
  <mergeCells count="1"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64748B"/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2" customWidth="1" min="1" max="1"/>
    <col width="110" customWidth="1" min="2" max="2"/>
    <col width="10" customWidth="1" min="3" max="3"/>
    <col width="10" customWidth="1" min="4" max="4"/>
  </cols>
  <sheetData>
    <row r="1" ht="28" customHeight="1">
      <c r="A1" s="15" t="inlineStr">
        <is>
          <t>Mode d'emploi — Checklist d'ouverture et de fermeture de magasin</t>
        </is>
      </c>
    </row>
    <row r="3">
      <c r="A3" s="26" t="inlineStr">
        <is>
          <t>Feuille</t>
        </is>
      </c>
      <c r="B3" s="26" t="inlineStr">
        <is>
          <t>Rôle</t>
        </is>
      </c>
    </row>
    <row r="4">
      <c r="A4" s="19" t="inlineStr">
        <is>
          <t>Checklist</t>
        </is>
      </c>
      <c r="B4" s="9" t="inlineStr">
        <is>
          <t>Saisie quotidienne des contrôles d'ouverture et de fermeture. Renseignez uniquement les cellules sur fond jaune pâle : date, magasin, ville, responsable, type, code tâche, heures, statut, priorité, anomalies, actions correctives, échéance et contrôleur.</t>
        </is>
      </c>
    </row>
    <row r="5">
      <c r="A5" s="17" t="inlineStr">
        <is>
          <t>Référentiel</t>
        </is>
      </c>
      <c r="B5" s="5" t="inlineStr">
        <is>
          <t>Liste des tâches types (code, intitulé, catégorie, type, priorité, durée estimée, responsable habituel). Les colonnes « Tâche » et « Catégorie » de la feuille Checklist sont remplies automatiquement par recherche sur le code tâche.</t>
        </is>
      </c>
    </row>
    <row r="6">
      <c r="A6" s="19" t="inlineStr">
        <is>
          <t>Tableau de bord</t>
        </is>
      </c>
      <c r="B6" s="9" t="inlineStr">
        <is>
          <t>Vue synthétique pour le responsable : indicateurs clés calculés automatiquement, histogramme des statuts, anneau Ouverture / Fermeture et conformité par ville.</t>
        </is>
      </c>
    </row>
    <row r="7">
      <c r="A7" s="27" t="inlineStr"/>
      <c r="B7" s="27" t="inlineStr"/>
    </row>
    <row r="8">
      <c r="A8" s="26" t="inlineStr">
        <is>
          <t>Colonne</t>
        </is>
      </c>
      <c r="B8" s="26" t="inlineStr">
        <is>
          <t>Mode de calcul</t>
        </is>
      </c>
    </row>
    <row r="9">
      <c r="A9" s="17" t="inlineStr">
        <is>
          <t>Tâche / Catégorie</t>
        </is>
      </c>
      <c r="B9" s="5" t="inlineStr">
        <is>
          <t>Récupérées automatiquement depuis le Référentiel via le code tâche (formule VLOOKUP).</t>
        </is>
      </c>
    </row>
    <row r="10">
      <c r="A10" s="19" t="inlineStr">
        <is>
          <t>Taux de conformité</t>
        </is>
      </c>
      <c r="B10" s="9" t="inlineStr">
        <is>
          <t>Vaut 100 % si le statut est « Terminé », 0 % sinon.</t>
        </is>
      </c>
    </row>
    <row r="11">
      <c r="A11" s="17" t="inlineStr">
        <is>
          <t>Alerte</t>
        </is>
      </c>
      <c r="B11" s="5" t="inlineStr">
        <is>
          <t>« OK » si la tâche est terminée, « EN RETARD » si l'échéance corrective est dépassée, sinon « À TRAITER ».</t>
        </is>
      </c>
    </row>
    <row r="12">
      <c r="A12" s="27" t="inlineStr"/>
      <c r="B12" s="27" t="inlineStr"/>
    </row>
    <row r="13">
      <c r="A13" s="26" t="inlineStr">
        <is>
          <t>Code couleur</t>
        </is>
      </c>
      <c r="B13" s="26" t="inlineStr">
        <is>
          <t>Signification</t>
        </is>
      </c>
    </row>
    <row r="14">
      <c r="A14" s="19" t="inlineStr">
        <is>
          <t>Fond jaune pâle</t>
        </is>
      </c>
      <c r="B14" s="9" t="inlineStr">
        <is>
          <t>Cellule à saisir manuellement.</t>
        </is>
      </c>
    </row>
    <row r="15">
      <c r="A15" s="17" t="inlineStr">
        <is>
          <t>Vert</t>
        </is>
      </c>
      <c r="B15" s="5" t="inlineStr">
        <is>
          <t>Statut « Terminé » ou alerte « OK ».</t>
        </is>
      </c>
    </row>
    <row r="16">
      <c r="A16" s="19" t="inlineStr">
        <is>
          <t>Orange</t>
        </is>
      </c>
      <c r="B16" s="9" t="inlineStr">
        <is>
          <t>Statut « À faire » ou alerte « À TRAITER ».</t>
        </is>
      </c>
    </row>
    <row r="17">
      <c r="A17" s="17" t="inlineStr">
        <is>
          <t>Rouge</t>
        </is>
      </c>
      <c r="B17" s="5" t="inlineStr">
        <is>
          <t>Statut « Non conforme » ou alerte « EN RETARD ».</t>
        </is>
      </c>
    </row>
    <row r="18">
      <c r="A18" s="27" t="inlineStr"/>
      <c r="B18" s="27" t="inlineStr"/>
    </row>
    <row r="19">
      <c r="A19" s="26" t="inlineStr">
        <is>
          <t>Étapes</t>
        </is>
      </c>
      <c r="B19" s="26" t="inlineStr">
        <is>
          <t>Utilisation recommandée</t>
        </is>
      </c>
    </row>
    <row r="20">
      <c r="A20" s="19" t="inlineStr">
        <is>
          <t>1</t>
        </is>
      </c>
      <c r="B20" s="9" t="inlineStr">
        <is>
          <t>Chaque matin et chaque soir, ajoutez une ligne par tâche dans la feuille Checklist.</t>
        </is>
      </c>
    </row>
    <row r="21">
      <c r="A21" s="17" t="inlineStr">
        <is>
          <t>2</t>
        </is>
      </c>
      <c r="B21" s="5" t="inlineStr">
        <is>
          <t>Sélectionnez le code tâche dans la liste déroulante : l'intitulé et la catégorie s'affichent automatiquement.</t>
        </is>
      </c>
    </row>
    <row r="22">
      <c r="A22" s="19" t="inlineStr">
        <is>
          <t>3</t>
        </is>
      </c>
      <c r="B22" s="9" t="inlineStr">
        <is>
          <t>En cas d'anomalie, renseignez l'action corrective et son échéance : l'alerte passe en « EN RETARD » après la date butoir.</t>
        </is>
      </c>
    </row>
    <row r="23">
      <c r="A23" s="17" t="inlineStr">
        <is>
          <t>4</t>
        </is>
      </c>
      <c r="B23" s="5" t="inlineStr">
        <is>
          <t>Consultez le Tableau de bord pour piloter la conformité de chaque magasin.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2026-07-29T05:06:52Z</dcterms:created>
  <dcterms:modified xmlns:dcterms="http://purl.org/dc/terms/" xmlns:xsi="http://www.w3.org/2001/XMLSchema-instance" xsi:type="dcterms:W3CDTF">2026-07-29T05:06:52Z</dcterms:modified>
</cp:coreProperties>
</file>