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évisions CA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Hypothèses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.00 [$€-40C]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E293B"/>
      <sz val="10"/>
    </font>
    <font>
      <name val="Calibri"/>
      <i val="1"/>
      <color rgb="0064748B"/>
      <sz val="10"/>
    </font>
  </fonts>
  <fills count="8">
    <fill>
      <patternFill/>
    </fill>
    <fill>
      <patternFill patternType="gray125"/>
    </fill>
    <fill>
      <patternFill patternType="solid">
        <fgColor rgb="00E2E8F0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49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49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6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4" fontId="6" fillId="7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 wrapText="1"/>
    </xf>
    <xf numFmtId="1" fontId="6" fillId="7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CA HT prévu par mois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'Synthèse'!F3</f>
            </strRef>
          </tx>
          <spPr>
            <a:ln xmlns:a="http://schemas.openxmlformats.org/drawingml/2006/main" w="20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'Synthèse'!$E$4:$E$13</f>
            </numRef>
          </cat>
          <val>
            <numRef>
              <f>'Synthèse'!$F$4:$F$13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 HT prévu vs CA pondéré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'Synthèse'!F3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'Synthèse'!$E$4:$E$13</f>
            </numRef>
          </cat>
          <val>
            <numRef>
              <f>'Synthèse'!$F$4:$F$13</f>
            </numRef>
          </val>
        </ser>
        <ser>
          <idx val="1"/>
          <order val="1"/>
          <tx>
            <strRef>
              <f>'Synthèse'!G3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'Synthèse'!$E$4:$E$13</f>
            </numRef>
          </cat>
          <val>
            <numRef>
              <f>'Synthèse'!$G$4:$G$13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CA HT par canal de vente</a:t>
            </a:r>
          </a:p>
        </rich>
      </tx>
    </title>
    <plotArea>
      <pieChart>
        <varyColors val="1"/>
        <ser>
          <idx val="0"/>
          <order val="0"/>
          <tx>
            <strRef>
              <f>'Synthèse'!B14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'Synthèse'!$A$15:$A$20</f>
            </numRef>
          </cat>
          <val>
            <numRef>
              <f>'Synthèse'!$B$15:$B$20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31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28" customWidth="1" min="4" max="4"/>
    <col width="18" customWidth="1" min="5" max="5"/>
    <col width="22" customWidth="1" min="6" max="6"/>
    <col width="12" customWidth="1" min="7" max="7"/>
    <col width="20" customWidth="1" min="8" max="8"/>
    <col width="12" customWidth="1" min="9" max="9"/>
    <col width="20" customWidth="1" min="10" max="10"/>
    <col width="18" customWidth="1" min="11" max="11"/>
    <col width="20" customWidth="1" min="12" max="12"/>
    <col width="15" customWidth="1" min="13" max="13"/>
    <col width="20" customWidth="1" min="14" max="14"/>
    <col width="14" customWidth="1" min="15" max="15"/>
    <col width="24" customWidth="1" min="16" max="16"/>
  </cols>
  <sheetData>
    <row r="1" ht="28" customHeight="1">
      <c r="A1" s="1" t="inlineStr">
        <is>
          <t>CHIFFRE D'AFFAIRES PRÉVISIONNEL 2026</t>
        </is>
      </c>
    </row>
    <row r="2" ht="36" customHeight="1">
      <c r="A2" s="2" t="inlineStr">
        <is>
          <t>Période</t>
        </is>
      </c>
      <c r="B2" s="2" t="inlineStr">
        <is>
          <t>Année</t>
        </is>
      </c>
      <c r="C2" s="2" t="inlineStr">
        <is>
          <t>Mois</t>
        </is>
      </c>
      <c r="D2" s="2" t="inlineStr">
        <is>
          <t>Produit / Prestation</t>
        </is>
      </c>
      <c r="E2" s="2" t="inlineStr">
        <is>
          <t>Segment client</t>
        </is>
      </c>
      <c r="F2" s="2" t="inlineStr">
        <is>
          <t>Canal de vente</t>
        </is>
      </c>
      <c r="G2" s="2" t="inlineStr">
        <is>
          <t>Qté prévue</t>
        </is>
      </c>
      <c r="H2" s="2" t="inlineStr">
        <is>
          <t>Prix unitaire HT (€)</t>
        </is>
      </c>
      <c r="I2" s="2" t="inlineStr">
        <is>
          <t>Taux TVA</t>
        </is>
      </c>
      <c r="J2" s="2" t="inlineStr">
        <is>
          <t>CA HT prévu (€)</t>
        </is>
      </c>
      <c r="K2" s="2" t="inlineStr">
        <is>
          <t>TVA prévue (€)</t>
        </is>
      </c>
      <c r="L2" s="2" t="inlineStr">
        <is>
          <t>CA TTC prévu (€)</t>
        </is>
      </c>
      <c r="M2" s="2" t="inlineStr">
        <is>
          <t>Probabilité (%)</t>
        </is>
      </c>
      <c r="N2" s="2" t="inlineStr">
        <is>
          <t>CA pondéré (€)</t>
        </is>
      </c>
      <c r="O2" s="2" t="inlineStr">
        <is>
          <t>Statut</t>
        </is>
      </c>
      <c r="P2" s="2" t="inlineStr">
        <is>
          <t>Écart vs mois préc. (€)</t>
        </is>
      </c>
    </row>
    <row r="3" ht="18" customHeight="1">
      <c r="A3" s="3" t="inlineStr">
        <is>
          <t>01/2026</t>
        </is>
      </c>
      <c r="B3" s="4" t="n">
        <v>2026</v>
      </c>
      <c r="C3" s="4" t="n">
        <v>1</v>
      </c>
      <c r="D3" s="5" t="inlineStr">
        <is>
          <t>Conseil RH</t>
        </is>
      </c>
      <c r="E3" s="5" t="inlineStr">
        <is>
          <t>PME</t>
        </is>
      </c>
      <c r="F3" s="5" t="inlineStr">
        <is>
          <t>Direct</t>
        </is>
      </c>
      <c r="G3" s="4" t="n">
        <v>5</v>
      </c>
      <c r="H3" s="6" t="n">
        <v>3200</v>
      </c>
      <c r="I3" s="7" t="n">
        <v>0.2</v>
      </c>
      <c r="J3" s="6">
        <f>G3*H3</f>
        <v/>
      </c>
      <c r="K3" s="6">
        <f>J3*I3</f>
        <v/>
      </c>
      <c r="L3" s="6">
        <f>J3+K3</f>
        <v/>
      </c>
      <c r="M3" s="7" t="n">
        <v>0.9</v>
      </c>
      <c r="N3" s="6">
        <f>J3*M3</f>
        <v/>
      </c>
      <c r="O3" s="5">
        <f>IF(M3&lt;0.6,"À risque",IF(M3&lt;0.85,"Prévision","Confirmé"))</f>
        <v/>
      </c>
      <c r="P3" s="6" t="n">
        <v>0</v>
      </c>
    </row>
    <row r="4">
      <c r="A4" s="8" t="inlineStr">
        <is>
          <t>02/2026</t>
        </is>
      </c>
      <c r="B4" s="9" t="n">
        <v>2026</v>
      </c>
      <c r="C4" s="9" t="n">
        <v>2</v>
      </c>
      <c r="D4" s="10" t="inlineStr">
        <is>
          <t>Formation professionnelle</t>
        </is>
      </c>
      <c r="E4" s="10" t="inlineStr">
        <is>
          <t>ETI</t>
        </is>
      </c>
      <c r="F4" s="10" t="inlineStr">
        <is>
          <t>Web</t>
        </is>
      </c>
      <c r="G4" s="9" t="n">
        <v>12</v>
      </c>
      <c r="H4" s="11" t="n">
        <v>950</v>
      </c>
      <c r="I4" s="12" t="n">
        <v>0.2</v>
      </c>
      <c r="J4" s="11">
        <f>G4*H4</f>
        <v/>
      </c>
      <c r="K4" s="11">
        <f>J4*I4</f>
        <v/>
      </c>
      <c r="L4" s="11">
        <f>J4+K4</f>
        <v/>
      </c>
      <c r="M4" s="12" t="n">
        <v>0.75</v>
      </c>
      <c r="N4" s="11">
        <f>J4*M4</f>
        <v/>
      </c>
      <c r="O4" s="10">
        <f>IF(M4&lt;0.6,"À risque",IF(M4&lt;0.85,"Prévision","Confirmé"))</f>
        <v/>
      </c>
      <c r="P4" s="11">
        <f>J4-J3</f>
        <v/>
      </c>
    </row>
    <row r="5">
      <c r="A5" s="3" t="inlineStr">
        <is>
          <t>03/2026</t>
        </is>
      </c>
      <c r="B5" s="4" t="n">
        <v>2026</v>
      </c>
      <c r="C5" s="4" t="n">
        <v>3</v>
      </c>
      <c r="D5" s="5" t="inlineStr">
        <is>
          <t>Maintenance informatique</t>
        </is>
      </c>
      <c r="E5" s="5" t="inlineStr">
        <is>
          <t>TPE</t>
        </is>
      </c>
      <c r="F5" s="5" t="inlineStr">
        <is>
          <t>Téléphone</t>
        </is>
      </c>
      <c r="G5" s="4" t="n">
        <v>8</v>
      </c>
      <c r="H5" s="6" t="n">
        <v>620</v>
      </c>
      <c r="I5" s="7" t="n">
        <v>0.2</v>
      </c>
      <c r="J5" s="6">
        <f>G5*H5</f>
        <v/>
      </c>
      <c r="K5" s="6">
        <f>J5*I5</f>
        <v/>
      </c>
      <c r="L5" s="6">
        <f>J5+K5</f>
        <v/>
      </c>
      <c r="M5" s="7" t="n">
        <v>0.6</v>
      </c>
      <c r="N5" s="6">
        <f>J5*M5</f>
        <v/>
      </c>
      <c r="O5" s="5">
        <f>IF(M5&lt;0.6,"À risque",IF(M5&lt;0.85,"Prévision","Confirmé"))</f>
        <v/>
      </c>
      <c r="P5" s="6">
        <f>J5-J4</f>
        <v/>
      </c>
    </row>
    <row r="6">
      <c r="A6" s="8" t="inlineStr">
        <is>
          <t>04/2026</t>
        </is>
      </c>
      <c r="B6" s="9" t="n">
        <v>2026</v>
      </c>
      <c r="C6" s="9" t="n">
        <v>4</v>
      </c>
      <c r="D6" s="10" t="inlineStr">
        <is>
          <t>Abonnement logiciel</t>
        </is>
      </c>
      <c r="E6" s="10" t="inlineStr">
        <is>
          <t>Startup</t>
        </is>
      </c>
      <c r="F6" s="10" t="inlineStr">
        <is>
          <t>Abonnement</t>
        </is>
      </c>
      <c r="G6" s="9" t="n">
        <v>30</v>
      </c>
      <c r="H6" s="11" t="n">
        <v>290</v>
      </c>
      <c r="I6" s="12" t="n">
        <v>0.2</v>
      </c>
      <c r="J6" s="11">
        <f>G6*H6</f>
        <v/>
      </c>
      <c r="K6" s="11">
        <f>J6*I6</f>
        <v/>
      </c>
      <c r="L6" s="11">
        <f>J6+K6</f>
        <v/>
      </c>
      <c r="M6" s="12" t="n">
        <v>0.95</v>
      </c>
      <c r="N6" s="11">
        <f>J6*M6</f>
        <v/>
      </c>
      <c r="O6" s="10">
        <f>IF(M6&lt;0.6,"À risque",IF(M6&lt;0.85,"Prévision","Confirmé"))</f>
        <v/>
      </c>
      <c r="P6" s="11">
        <f>J6-J5</f>
        <v/>
      </c>
    </row>
    <row r="7">
      <c r="A7" s="3" t="inlineStr">
        <is>
          <t>05/2026</t>
        </is>
      </c>
      <c r="B7" s="4" t="n">
        <v>2026</v>
      </c>
      <c r="C7" s="4" t="n">
        <v>5</v>
      </c>
      <c r="D7" s="5" t="inlineStr">
        <is>
          <t>Audit conformité RGPD</t>
        </is>
      </c>
      <c r="E7" s="5" t="inlineStr">
        <is>
          <t>PME</t>
        </is>
      </c>
      <c r="F7" s="5" t="inlineStr">
        <is>
          <t>Direct</t>
        </is>
      </c>
      <c r="G7" s="4" t="n">
        <v>2</v>
      </c>
      <c r="H7" s="6" t="n">
        <v>4500</v>
      </c>
      <c r="I7" s="7" t="n">
        <v>0.2</v>
      </c>
      <c r="J7" s="6">
        <f>G7*H7</f>
        <v/>
      </c>
      <c r="K7" s="6">
        <f>J7*I7</f>
        <v/>
      </c>
      <c r="L7" s="6">
        <f>J7+K7</f>
        <v/>
      </c>
      <c r="M7" s="7" t="n">
        <v>0.8</v>
      </c>
      <c r="N7" s="6">
        <f>J7*M7</f>
        <v/>
      </c>
      <c r="O7" s="5">
        <f>IF(M7&lt;0.6,"À risque",IF(M7&lt;0.85,"Prévision","Confirmé"))</f>
        <v/>
      </c>
      <c r="P7" s="6">
        <f>J7-J6</f>
        <v/>
      </c>
    </row>
    <row r="8">
      <c r="A8" s="8" t="inlineStr">
        <is>
          <t>06/2026</t>
        </is>
      </c>
      <c r="B8" s="9" t="n">
        <v>2026</v>
      </c>
      <c r="C8" s="9" t="n">
        <v>6</v>
      </c>
      <c r="D8" s="10" t="inlineStr">
        <is>
          <t>Prestation marketing</t>
        </is>
      </c>
      <c r="E8" s="10" t="inlineStr">
        <is>
          <t>TPE</t>
        </is>
      </c>
      <c r="F8" s="10" t="inlineStr">
        <is>
          <t>Agence partenaire</t>
        </is>
      </c>
      <c r="G8" s="9" t="n">
        <v>6</v>
      </c>
      <c r="H8" s="11" t="n">
        <v>1100</v>
      </c>
      <c r="I8" s="12" t="n">
        <v>0.2</v>
      </c>
      <c r="J8" s="11">
        <f>G8*H8</f>
        <v/>
      </c>
      <c r="K8" s="11">
        <f>J8*I8</f>
        <v/>
      </c>
      <c r="L8" s="11">
        <f>J8+K8</f>
        <v/>
      </c>
      <c r="M8" s="12" t="n">
        <v>0.55</v>
      </c>
      <c r="N8" s="11">
        <f>J8*M8</f>
        <v/>
      </c>
      <c r="O8" s="10">
        <f>IF(M8&lt;0.6,"À risque",IF(M8&lt;0.85,"Prévision","Confirmé"))</f>
        <v/>
      </c>
      <c r="P8" s="11">
        <f>J8-J7</f>
        <v/>
      </c>
    </row>
    <row r="9">
      <c r="A9" s="3" t="inlineStr">
        <is>
          <t>07/2026</t>
        </is>
      </c>
      <c r="B9" s="4" t="n">
        <v>2026</v>
      </c>
      <c r="C9" s="4" t="n">
        <v>7</v>
      </c>
      <c r="D9" s="5" t="inlineStr">
        <is>
          <t>Développement web</t>
        </is>
      </c>
      <c r="E9" s="5" t="inlineStr">
        <is>
          <t>ETI</t>
        </is>
      </c>
      <c r="F9" s="5" t="inlineStr">
        <is>
          <t>Web</t>
        </is>
      </c>
      <c r="G9" s="4" t="n">
        <v>4</v>
      </c>
      <c r="H9" s="6" t="n">
        <v>5800</v>
      </c>
      <c r="I9" s="7" t="n">
        <v>0.2</v>
      </c>
      <c r="J9" s="6">
        <f>G9*H9</f>
        <v/>
      </c>
      <c r="K9" s="6">
        <f>J9*I9</f>
        <v/>
      </c>
      <c r="L9" s="6">
        <f>J9+K9</f>
        <v/>
      </c>
      <c r="M9" s="7" t="n">
        <v>0.85</v>
      </c>
      <c r="N9" s="6">
        <f>J9*M9</f>
        <v/>
      </c>
      <c r="O9" s="5">
        <f>IF(M9&lt;0.6,"À risque",IF(M9&lt;0.85,"Prévision","Confirmé"))</f>
        <v/>
      </c>
      <c r="P9" s="6">
        <f>J9-J8</f>
        <v/>
      </c>
    </row>
    <row r="10">
      <c r="A10" s="8" t="inlineStr">
        <is>
          <t>08/2026</t>
        </is>
      </c>
      <c r="B10" s="9" t="n">
        <v>2026</v>
      </c>
      <c r="C10" s="9" t="n">
        <v>8</v>
      </c>
      <c r="D10" s="10" t="inlineStr">
        <is>
          <t>Support technique</t>
        </is>
      </c>
      <c r="E10" s="10" t="inlineStr">
        <is>
          <t>PME</t>
        </is>
      </c>
      <c r="F10" s="10" t="inlineStr">
        <is>
          <t>Téléphone</t>
        </is>
      </c>
      <c r="G10" s="9" t="n">
        <v>15</v>
      </c>
      <c r="H10" s="11" t="n">
        <v>420</v>
      </c>
      <c r="I10" s="12" t="n">
        <v>0.2</v>
      </c>
      <c r="J10" s="11">
        <f>G10*H10</f>
        <v/>
      </c>
      <c r="K10" s="11">
        <f>J10*I10</f>
        <v/>
      </c>
      <c r="L10" s="11">
        <f>J10+K10</f>
        <v/>
      </c>
      <c r="M10" s="12" t="n">
        <v>0.7</v>
      </c>
      <c r="N10" s="11">
        <f>J10*M10</f>
        <v/>
      </c>
      <c r="O10" s="10">
        <f>IF(M10&lt;0.6,"À risque",IF(M10&lt;0.85,"Prévision","Confirmé"))</f>
        <v/>
      </c>
      <c r="P10" s="11">
        <f>J10-J9</f>
        <v/>
      </c>
    </row>
    <row r="11">
      <c r="A11" s="3" t="inlineStr">
        <is>
          <t>09/2026</t>
        </is>
      </c>
      <c r="B11" s="4" t="n">
        <v>2026</v>
      </c>
      <c r="C11" s="4" t="n">
        <v>9</v>
      </c>
      <c r="D11" s="5" t="inlineStr">
        <is>
          <t>Coaching dirigeant</t>
        </is>
      </c>
      <c r="E11" s="5" t="inlineStr">
        <is>
          <t>Indépendants</t>
        </is>
      </c>
      <c r="F11" s="5" t="inlineStr">
        <is>
          <t>Direct</t>
        </is>
      </c>
      <c r="G11" s="4" t="n">
        <v>3</v>
      </c>
      <c r="H11" s="6" t="n">
        <v>2800</v>
      </c>
      <c r="I11" s="7" t="n">
        <v>0.2</v>
      </c>
      <c r="J11" s="6">
        <f>G11*H11</f>
        <v/>
      </c>
      <c r="K11" s="6">
        <f>J11*I11</f>
        <v/>
      </c>
      <c r="L11" s="6">
        <f>J11+K11</f>
        <v/>
      </c>
      <c r="M11" s="7" t="n">
        <v>0.88</v>
      </c>
      <c r="N11" s="6">
        <f>J11*M11</f>
        <v/>
      </c>
      <c r="O11" s="5">
        <f>IF(M11&lt;0.6,"À risque",IF(M11&lt;0.85,"Prévision","Confirmé"))</f>
        <v/>
      </c>
      <c r="P11" s="6">
        <f>J11-J10</f>
        <v/>
      </c>
    </row>
    <row r="12">
      <c r="A12" s="8" t="inlineStr">
        <is>
          <t>10/2026</t>
        </is>
      </c>
      <c r="B12" s="9" t="n">
        <v>2026</v>
      </c>
      <c r="C12" s="9" t="n">
        <v>10</v>
      </c>
      <c r="D12" s="10" t="inlineStr">
        <is>
          <t>Installation / Mise en service</t>
        </is>
      </c>
      <c r="E12" s="10" t="inlineStr">
        <is>
          <t>PME</t>
        </is>
      </c>
      <c r="F12" s="10" t="inlineStr">
        <is>
          <t>Terrain</t>
        </is>
      </c>
      <c r="G12" s="9" t="n">
        <v>7</v>
      </c>
      <c r="H12" s="11" t="n">
        <v>1650</v>
      </c>
      <c r="I12" s="12" t="n">
        <v>0.2</v>
      </c>
      <c r="J12" s="11">
        <f>G12*H12</f>
        <v/>
      </c>
      <c r="K12" s="11">
        <f>J12*I12</f>
        <v/>
      </c>
      <c r="L12" s="11">
        <f>J12+K12</f>
        <v/>
      </c>
      <c r="M12" s="12" t="n">
        <v>0.65</v>
      </c>
      <c r="N12" s="11">
        <f>J12*M12</f>
        <v/>
      </c>
      <c r="O12" s="10">
        <f>IF(M12&lt;0.6,"À risque",IF(M12&lt;0.85,"Prévision","Confirmé"))</f>
        <v/>
      </c>
      <c r="P12" s="11">
        <f>J12-J11</f>
        <v/>
      </c>
    </row>
    <row r="13" ht="20" customHeight="1">
      <c r="A13" s="2" t="inlineStr">
        <is>
          <t>TOTAL</t>
        </is>
      </c>
      <c r="G13" s="13">
        <f>SUM(G3:G12)</f>
        <v/>
      </c>
      <c r="H13" s="14" t="inlineStr"/>
      <c r="I13" s="14" t="inlineStr"/>
      <c r="J13" s="13">
        <f>SUM(J3:J12)</f>
        <v/>
      </c>
      <c r="K13" s="13">
        <f>SUM(K3:K12)</f>
        <v/>
      </c>
      <c r="L13" s="13">
        <f>SUM(L3:L12)</f>
        <v/>
      </c>
      <c r="M13" s="14" t="inlineStr"/>
      <c r="N13" s="13">
        <f>SUM(N3:N12)</f>
        <v/>
      </c>
      <c r="O13" s="14" t="inlineStr"/>
      <c r="P13" s="14" t="inlineStr"/>
    </row>
  </sheetData>
  <mergeCells count="2">
    <mergeCell ref="A1:P1"/>
    <mergeCell ref="A13:F13"/>
  </mergeCells>
  <conditionalFormatting sqref="O3:O12">
    <cfRule type="expression" priority="1" dxfId="0" stopIfTrue="0">
      <formula>O3="Confirmé"</formula>
    </cfRule>
    <cfRule type="expression" priority="2" dxfId="1" stopIfTrue="0">
      <formula>O3="À risque"</formula>
    </cfRule>
  </conditionalFormatting>
  <conditionalFormatting sqref="P3:P12">
    <cfRule type="expression" priority="3" dxfId="0" stopIfTrue="0">
      <formula>P3&gt;0</formula>
    </cfRule>
    <cfRule type="expression" priority="4" dxfId="1" stopIfTrue="0">
      <formula>P3&lt;0</formula>
    </cfRule>
  </conditionalFormatting>
  <dataValidations count="2">
    <dataValidation sqref="F3:F50" showErrorMessage="1" showInputMessage="1" allowBlank="0" errorTitle="Erreur" error="Valeur non valide" type="list">
      <formula1>"Direct,Web,Téléphone,Abonnement,Agence partenaire,Terrain"</formula1>
    </dataValidation>
    <dataValidation sqref="E3:E50" showErrorMessage="1" showInputMessage="1" allowBlank="0" errorTitle="Erreur" error="Valeur non valide" type="list">
      <formula1>"PME,ETI,TPE,Startup,Indépendants,Grand compte"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6" customWidth="1" min="3" max="3"/>
    <col width="16" customWidth="1" min="4" max="4"/>
    <col width="10" customWidth="1" min="5" max="5"/>
    <col width="20" customWidth="1" min="6" max="6"/>
    <col width="20" customWidth="1" min="7" max="7"/>
    <col width="4" customWidth="1" min="8" max="8"/>
    <col width="4" customWidth="1" min="9" max="9"/>
  </cols>
  <sheetData>
    <row r="1" ht="28" customHeight="1">
      <c r="A1" s="1" t="inlineStr">
        <is>
          <t>SYNTHÈSE — CHIFFRE D'AFFAIRES PRÉVISIONNEL 2026</t>
        </is>
      </c>
    </row>
    <row r="3" ht="22" customHeight="1">
      <c r="A3" s="15" t="inlineStr">
        <is>
          <t>INDICATEURS CLÉS</t>
        </is>
      </c>
      <c r="E3" s="2" t="inlineStr">
        <is>
          <t>Mois</t>
        </is>
      </c>
      <c r="F3" s="2" t="inlineStr">
        <is>
          <t>CA HT prévu (€)</t>
        </is>
      </c>
      <c r="G3" s="2" t="inlineStr">
        <is>
          <t>CA pondéré (€)</t>
        </is>
      </c>
    </row>
    <row r="4">
      <c r="A4" s="16" t="inlineStr">
        <is>
          <t>CA HT total prévu (€)</t>
        </is>
      </c>
      <c r="B4" s="17">
        <f>SUM('Prévisions CA'!J3:J12)</f>
        <v/>
      </c>
      <c r="E4" s="18" t="inlineStr">
        <is>
          <t>Jan</t>
        </is>
      </c>
      <c r="F4" s="19">
        <f>'Prévisions CA'!J3</f>
        <v/>
      </c>
      <c r="G4" s="19">
        <f>'Prévisions CA'!N3</f>
        <v/>
      </c>
    </row>
    <row r="5">
      <c r="A5" s="20" t="inlineStr">
        <is>
          <t>CA TTC total prévu (€)</t>
        </is>
      </c>
      <c r="B5" s="17">
        <f>SUM('Prévisions CA'!L3:L12)</f>
        <v/>
      </c>
      <c r="E5" s="18" t="inlineStr">
        <is>
          <t>Fév</t>
        </is>
      </c>
      <c r="F5" s="19">
        <f>'Prévisions CA'!J4</f>
        <v/>
      </c>
      <c r="G5" s="19">
        <f>'Prévisions CA'!N4</f>
        <v/>
      </c>
    </row>
    <row r="6">
      <c r="A6" s="16" t="inlineStr">
        <is>
          <t>CA pondéré total (€)</t>
        </is>
      </c>
      <c r="B6" s="17">
        <f>SUM('Prévisions CA'!N3:N12)</f>
        <v/>
      </c>
      <c r="E6" s="18" t="inlineStr">
        <is>
          <t>Mar</t>
        </is>
      </c>
      <c r="F6" s="19">
        <f>'Prévisions CA'!J5</f>
        <v/>
      </c>
      <c r="G6" s="19">
        <f>'Prévisions CA'!N5</f>
        <v/>
      </c>
    </row>
    <row r="7">
      <c r="A7" s="20" t="inlineStr">
        <is>
          <t>CA HT moyen mensuel (€)</t>
        </is>
      </c>
      <c r="B7" s="17">
        <f>IFERROR(AVERAGE('Prévisions CA'!J3:J12),0)</f>
        <v/>
      </c>
      <c r="E7" s="18" t="inlineStr">
        <is>
          <t>Avr</t>
        </is>
      </c>
      <c r="F7" s="19">
        <f>'Prévisions CA'!J6</f>
        <v/>
      </c>
      <c r="G7" s="19">
        <f>'Prévisions CA'!N6</f>
        <v/>
      </c>
    </row>
    <row r="8">
      <c r="A8" s="16" t="inlineStr">
        <is>
          <t>Nombre de prévisions</t>
        </is>
      </c>
      <c r="B8" s="21">
        <f>COUNTA('Prévisions CA'!A3:A12)</f>
        <v/>
      </c>
      <c r="E8" s="18" t="inlineStr">
        <is>
          <t>Mai</t>
        </is>
      </c>
      <c r="F8" s="19">
        <f>'Prévisions CA'!J7</f>
        <v/>
      </c>
      <c r="G8" s="19">
        <f>'Prévisions CA'!N7</f>
        <v/>
      </c>
    </row>
    <row r="9">
      <c r="A9" s="20" t="inlineStr">
        <is>
          <t>Lignes « À risque »</t>
        </is>
      </c>
      <c r="B9" s="21">
        <f>COUNTIF('Prévisions CA'!O3:O12,"À risque")</f>
        <v/>
      </c>
      <c r="E9" s="18" t="inlineStr">
        <is>
          <t>Jun</t>
        </is>
      </c>
      <c r="F9" s="19">
        <f>'Prévisions CA'!J8</f>
        <v/>
      </c>
      <c r="G9" s="19">
        <f>'Prévisions CA'!N8</f>
        <v/>
      </c>
    </row>
    <row r="10">
      <c r="A10" s="16" t="inlineStr">
        <is>
          <t>Lignes « Confirmé »</t>
        </is>
      </c>
      <c r="B10" s="21">
        <f>COUNTIF('Prévisions CA'!O3:O12,"Confirmé")</f>
        <v/>
      </c>
      <c r="E10" s="18" t="inlineStr">
        <is>
          <t>Jul</t>
        </is>
      </c>
      <c r="F10" s="19">
        <f>'Prévisions CA'!J9</f>
        <v/>
      </c>
      <c r="G10" s="19">
        <f>'Prévisions CA'!N9</f>
        <v/>
      </c>
    </row>
    <row r="11">
      <c r="A11" s="20" t="inlineStr">
        <is>
          <t>Taux de conversion pondéré</t>
        </is>
      </c>
      <c r="B11" s="22">
        <f>IFERROR(SUM('Prévisions CA'!N3:N12)/SUM('Prévisions CA'!J3:J12),0)</f>
        <v/>
      </c>
      <c r="E11" s="18" t="inlineStr">
        <is>
          <t>Aoû</t>
        </is>
      </c>
      <c r="F11" s="19">
        <f>'Prévisions CA'!J10</f>
        <v/>
      </c>
      <c r="G11" s="19">
        <f>'Prévisions CA'!N10</f>
        <v/>
      </c>
    </row>
    <row r="12">
      <c r="E12" s="18" t="inlineStr">
        <is>
          <t>Sep</t>
        </is>
      </c>
      <c r="F12" s="19">
        <f>'Prévisions CA'!J11</f>
        <v/>
      </c>
      <c r="G12" s="19">
        <f>'Prévisions CA'!N11</f>
        <v/>
      </c>
    </row>
    <row r="13" ht="22" customHeight="1">
      <c r="A13" s="15" t="inlineStr">
        <is>
          <t>RÉPARTITION CA HT PAR CANAL DE VENTE</t>
        </is>
      </c>
      <c r="E13" s="18" t="inlineStr">
        <is>
          <t>Oct</t>
        </is>
      </c>
      <c r="F13" s="19">
        <f>'Prévisions CA'!J12</f>
        <v/>
      </c>
      <c r="G13" s="19">
        <f>'Prévisions CA'!N12</f>
        <v/>
      </c>
    </row>
    <row r="14" ht="20" customHeight="1">
      <c r="A14" s="2" t="inlineStr">
        <is>
          <t>Canal de vente</t>
        </is>
      </c>
      <c r="B14" s="2" t="inlineStr">
        <is>
          <t>CA HT (€)</t>
        </is>
      </c>
      <c r="C14" s="2" t="inlineStr">
        <is>
          <t>% du total</t>
        </is>
      </c>
    </row>
    <row r="15">
      <c r="A15" s="5" t="inlineStr">
        <is>
          <t>Direct</t>
        </is>
      </c>
      <c r="B15" s="6">
        <f>IFERROR(SUMIF('Prévisions CA'!F3:F12,A15,'Prévisions CA'!J3:J12),0)</f>
        <v/>
      </c>
      <c r="C15" s="7">
        <f>IFERROR(B15/SUM(B15:B20),0)</f>
        <v/>
      </c>
    </row>
    <row r="16">
      <c r="A16" s="10" t="inlineStr">
        <is>
          <t>Web</t>
        </is>
      </c>
      <c r="B16" s="11">
        <f>IFERROR(SUMIF('Prévisions CA'!F3:F12,A16,'Prévisions CA'!J3:J12),0)</f>
        <v/>
      </c>
      <c r="C16" s="12">
        <f>IFERROR(B16/SUM(B15:B20),0)</f>
        <v/>
      </c>
    </row>
    <row r="17">
      <c r="A17" s="5" t="inlineStr">
        <is>
          <t>Téléphone</t>
        </is>
      </c>
      <c r="B17" s="6">
        <f>IFERROR(SUMIF('Prévisions CA'!F3:F12,A17,'Prévisions CA'!J3:J12),0)</f>
        <v/>
      </c>
      <c r="C17" s="7">
        <f>IFERROR(B17/SUM(B15:B20),0)</f>
        <v/>
      </c>
    </row>
    <row r="18">
      <c r="A18" s="10" t="inlineStr">
        <is>
          <t>Abonnement</t>
        </is>
      </c>
      <c r="B18" s="11">
        <f>IFERROR(SUMIF('Prévisions CA'!F3:F12,A18,'Prévisions CA'!J3:J12),0)</f>
        <v/>
      </c>
      <c r="C18" s="12">
        <f>IFERROR(B18/SUM(B15:B20),0)</f>
        <v/>
      </c>
    </row>
    <row r="19">
      <c r="A19" s="5" t="inlineStr">
        <is>
          <t>Agence partenaire</t>
        </is>
      </c>
      <c r="B19" s="6">
        <f>IFERROR(SUMIF('Prévisions CA'!F3:F12,A19,'Prévisions CA'!J3:J12),0)</f>
        <v/>
      </c>
      <c r="C19" s="7">
        <f>IFERROR(B19/SUM(B15:B20),0)</f>
        <v/>
      </c>
    </row>
    <row r="20">
      <c r="A20" s="10" t="inlineStr">
        <is>
          <t>Terrain</t>
        </is>
      </c>
      <c r="B20" s="11">
        <f>IFERROR(SUMIF('Prévisions CA'!F3:F12,A20,'Prévisions CA'!J3:J12),0)</f>
        <v/>
      </c>
      <c r="C20" s="12">
        <f>IFERROR(B20/SUM(B15:B20),0)</f>
        <v/>
      </c>
    </row>
    <row r="22" ht="22" customHeight="1">
      <c r="A22" s="15" t="inlineStr">
        <is>
          <t>RÉPARTITION CA HT PAR SEGMENT CLIENT</t>
        </is>
      </c>
    </row>
    <row r="23" ht="20" customHeight="1">
      <c r="A23" s="2" t="inlineStr">
        <is>
          <t>Segment client</t>
        </is>
      </c>
      <c r="B23" s="2" t="inlineStr">
        <is>
          <t>CA HT (€)</t>
        </is>
      </c>
      <c r="C23" s="2" t="inlineStr">
        <is>
          <t>% du total</t>
        </is>
      </c>
    </row>
    <row r="24">
      <c r="A24" s="10" t="inlineStr">
        <is>
          <t>PME</t>
        </is>
      </c>
      <c r="B24" s="11">
        <f>IFERROR(SUMIF('Prévisions CA'!E3:E12,A24,'Prévisions CA'!J3:J12),0)</f>
        <v/>
      </c>
      <c r="C24" s="12">
        <f>IFERROR(B24/SUM(B24:B29),0)</f>
        <v/>
      </c>
    </row>
    <row r="25">
      <c r="A25" s="5" t="inlineStr">
        <is>
          <t>ETI</t>
        </is>
      </c>
      <c r="B25" s="6">
        <f>IFERROR(SUMIF('Prévisions CA'!E3:E12,A25,'Prévisions CA'!J3:J12),0)</f>
        <v/>
      </c>
      <c r="C25" s="7">
        <f>IFERROR(B25/SUM(B24:B29),0)</f>
        <v/>
      </c>
    </row>
    <row r="26">
      <c r="A26" s="10" t="inlineStr">
        <is>
          <t>TPE</t>
        </is>
      </c>
      <c r="B26" s="11">
        <f>IFERROR(SUMIF('Prévisions CA'!E3:E12,A26,'Prévisions CA'!J3:J12),0)</f>
        <v/>
      </c>
      <c r="C26" s="12">
        <f>IFERROR(B26/SUM(B24:B29),0)</f>
        <v/>
      </c>
    </row>
    <row r="27">
      <c r="A27" s="5" t="inlineStr">
        <is>
          <t>Startup</t>
        </is>
      </c>
      <c r="B27" s="6">
        <f>IFERROR(SUMIF('Prévisions CA'!E3:E12,A27,'Prévisions CA'!J3:J12),0)</f>
        <v/>
      </c>
      <c r="C27" s="7">
        <f>IFERROR(B27/SUM(B24:B29),0)</f>
        <v/>
      </c>
    </row>
    <row r="28">
      <c r="A28" s="10" t="inlineStr">
        <is>
          <t>Indépendants</t>
        </is>
      </c>
      <c r="B28" s="11">
        <f>IFERROR(SUMIF('Prévisions CA'!E3:E12,A28,'Prévisions CA'!J3:J12),0)</f>
        <v/>
      </c>
      <c r="C28" s="12">
        <f>IFERROR(B28/SUM(B24:B29),0)</f>
        <v/>
      </c>
    </row>
    <row r="29">
      <c r="A29" s="5" t="inlineStr">
        <is>
          <t>Grand compte</t>
        </is>
      </c>
      <c r="B29" s="6">
        <f>IFERROR(SUMIF('Prévisions CA'!E3:E12,A29,'Prévisions CA'!J3:J12),0)</f>
        <v/>
      </c>
      <c r="C29" s="7">
        <f>IFERROR(B29/SUM(B24:B29),0)</f>
        <v/>
      </c>
    </row>
  </sheetData>
  <mergeCells count="4">
    <mergeCell ref="A1:I1"/>
    <mergeCell ref="A3:D3"/>
    <mergeCell ref="A13:D13"/>
    <mergeCell ref="A22:D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6" customWidth="1" min="2" max="2"/>
    <col width="10" customWidth="1" min="3" max="3"/>
    <col width="55" customWidth="1" min="4" max="4"/>
  </cols>
  <sheetData>
    <row r="1" ht="28" customHeight="1">
      <c r="A1" s="1" t="inlineStr">
        <is>
          <t>HYPOTHÈSES ET PARAMÈTRES — CHIFFRE D'AFFAIRES PRÉVISIONNEL</t>
        </is>
      </c>
    </row>
    <row r="3" ht="22" customHeight="1">
      <c r="A3" s="15" t="inlineStr">
        <is>
          <t>PARAMÈTRES FISCAUX ET COMMERCIAUX</t>
        </is>
      </c>
    </row>
    <row r="4" ht="20" customHeight="1">
      <c r="A4" s="2" t="inlineStr">
        <is>
          <t>Paramètre</t>
        </is>
      </c>
      <c r="B4" s="2" t="inlineStr">
        <is>
          <t>Valeur</t>
        </is>
      </c>
      <c r="C4" s="2" t="inlineStr">
        <is>
          <t>Unité</t>
        </is>
      </c>
      <c r="D4" s="2" t="inlineStr">
        <is>
          <t>Description</t>
        </is>
      </c>
    </row>
    <row r="5">
      <c r="A5" s="20" t="inlineStr">
        <is>
          <t>Taux de TVA standard</t>
        </is>
      </c>
      <c r="B5" s="22" t="n">
        <v>0.2</v>
      </c>
      <c r="C5" s="23" t="inlineStr">
        <is>
          <t>%</t>
        </is>
      </c>
      <c r="D5" s="5" t="inlineStr">
        <is>
          <t>Taux légal applicable à la majorité des prestations</t>
        </is>
      </c>
    </row>
    <row r="6">
      <c r="A6" s="16" t="inlineStr">
        <is>
          <t>Taux de TVA réduit</t>
        </is>
      </c>
      <c r="B6" s="22" t="n">
        <v>0.1</v>
      </c>
      <c r="C6" s="24" t="inlineStr">
        <is>
          <t>%</t>
        </is>
      </c>
      <c r="D6" s="10" t="inlineStr">
        <is>
          <t>Taux réduit (restauration, certains travaux)</t>
        </is>
      </c>
    </row>
    <row r="7">
      <c r="A7" s="20" t="inlineStr">
        <is>
          <t>Taux de TVA intermédiaire</t>
        </is>
      </c>
      <c r="B7" s="22" t="n">
        <v>0.055</v>
      </c>
      <c r="C7" s="23" t="inlineStr">
        <is>
          <t>%</t>
        </is>
      </c>
      <c r="D7" s="5" t="inlineStr">
        <is>
          <t>Taux intermédiaire (produits culturels, livres...)</t>
        </is>
      </c>
    </row>
    <row r="8">
      <c r="A8" s="16" t="inlineStr">
        <is>
          <t>Taux moyen de réalisation</t>
        </is>
      </c>
      <c r="B8" s="22" t="n">
        <v>0.76</v>
      </c>
      <c r="C8" s="24" t="inlineStr">
        <is>
          <t>%</t>
        </is>
      </c>
      <c r="D8" s="10" t="inlineStr">
        <is>
          <t>Probabilité moyenne de transformation des prévisions</t>
        </is>
      </c>
    </row>
    <row r="9">
      <c r="A9" s="20" t="inlineStr">
        <is>
          <t>Croissance mensuelle attendue</t>
        </is>
      </c>
      <c r="B9" s="22" t="n">
        <v>0.03</v>
      </c>
      <c r="C9" s="23" t="inlineStr">
        <is>
          <t>%</t>
        </is>
      </c>
      <c r="D9" s="5" t="inlineStr">
        <is>
          <t>Taux de croissance mensuel cible du CA</t>
        </is>
      </c>
    </row>
    <row r="10">
      <c r="A10" s="16" t="inlineStr">
        <is>
          <t>Remise moyenne accordée</t>
        </is>
      </c>
      <c r="B10" s="22" t="n">
        <v>0.05</v>
      </c>
      <c r="C10" s="24" t="inlineStr">
        <is>
          <t>%</t>
        </is>
      </c>
      <c r="D10" s="10" t="inlineStr">
        <is>
          <t>Remise commerciale moyenne consentie aux clients</t>
        </is>
      </c>
    </row>
    <row r="11">
      <c r="A11" s="20" t="inlineStr">
        <is>
          <t>Panier moyen cible</t>
        </is>
      </c>
      <c r="B11" s="17" t="n">
        <v>2500</v>
      </c>
      <c r="C11" s="23" t="inlineStr">
        <is>
          <t>€</t>
        </is>
      </c>
      <c r="D11" s="5" t="inlineStr">
        <is>
          <t>Montant moyen cible par commande / prestation</t>
        </is>
      </c>
    </row>
    <row r="12">
      <c r="A12" s="16" t="inlineStr">
        <is>
          <t>Objectif CA HT annuel</t>
        </is>
      </c>
      <c r="B12" s="17" t="n">
        <v>250000</v>
      </c>
      <c r="C12" s="24" t="inlineStr">
        <is>
          <t>€</t>
        </is>
      </c>
      <c r="D12" s="10" t="inlineStr">
        <is>
          <t>Objectif de chiffre d'affaires HT pour l'exercice 2026</t>
        </is>
      </c>
    </row>
    <row r="13">
      <c r="A13" s="20" t="inlineStr">
        <is>
          <t>Seuil d'alerte CA mensuel</t>
        </is>
      </c>
      <c r="B13" s="17" t="n">
        <v>15000</v>
      </c>
      <c r="C13" s="23" t="inlineStr">
        <is>
          <t>€</t>
        </is>
      </c>
      <c r="D13" s="5" t="inlineStr">
        <is>
          <t>En dessous de ce seuil, le mois est signalé en alerte</t>
        </is>
      </c>
    </row>
    <row r="14">
      <c r="A14" s="16" t="inlineStr">
        <is>
          <t>Nombre de mois actifs</t>
        </is>
      </c>
      <c r="B14" s="21" t="n">
        <v>10</v>
      </c>
      <c r="C14" s="24" t="inlineStr">
        <is>
          <t>mois</t>
        </is>
      </c>
      <c r="D14" s="10" t="inlineStr">
        <is>
          <t>Nombre de mois couverts par les prévisions actuelles</t>
        </is>
      </c>
    </row>
    <row r="17" ht="22" customHeight="1">
      <c r="A17" s="15" t="inlineStr">
        <is>
          <t>INDICATEURS CALCULÉS À PARTIR DES HYPOTHÈSES</t>
        </is>
      </c>
    </row>
    <row r="18" ht="20" customHeight="1">
      <c r="A18" s="2" t="inlineStr">
        <is>
          <t>Indicateur</t>
        </is>
      </c>
      <c r="B18" s="2" t="inlineStr">
        <is>
          <t>Valeur calculée</t>
        </is>
      </c>
      <c r="C18" s="2" t="inlineStr">
        <is>
          <t>Unité</t>
        </is>
      </c>
      <c r="D18" s="2" t="inlineStr">
        <is>
          <t>Formule</t>
        </is>
      </c>
    </row>
    <row r="19">
      <c r="A19" s="20" t="inlineStr">
        <is>
          <t>Objectif CA HT mensuel moyen</t>
        </is>
      </c>
      <c r="B19" s="17">
        <f>IFERROR(B12/B14,0)</f>
        <v/>
      </c>
      <c r="C19" s="23" t="inlineStr">
        <is>
          <t>€</t>
        </is>
      </c>
      <c r="D19" s="25">
        <f>Objectif annuel / Nombre de mois</f>
        <v/>
      </c>
    </row>
    <row r="20">
      <c r="A20" s="16" t="inlineStr">
        <is>
          <t>CA prévisionnel avec croissance</t>
        </is>
      </c>
      <c r="B20" s="17">
        <f>IFERROR(B12*(1+B9)^B14,0)</f>
        <v/>
      </c>
      <c r="C20" s="24" t="inlineStr">
        <is>
          <t>€</t>
        </is>
      </c>
      <c r="D20" s="26">
        <f>Objectif * (1+Croissance)^Mois</f>
        <v/>
      </c>
    </row>
    <row r="21">
      <c r="A21" s="20" t="inlineStr">
        <is>
          <t>CA net après remise moyenne</t>
        </is>
      </c>
      <c r="B21" s="17">
        <f>IFERROR(B12*(1-B10),0)</f>
        <v/>
      </c>
      <c r="C21" s="23" t="inlineStr">
        <is>
          <t>€</t>
        </is>
      </c>
      <c r="D21" s="25">
        <f>Objectif * (1 - Remise moyenne)</f>
        <v/>
      </c>
    </row>
    <row r="22">
      <c r="A22" s="16" t="inlineStr">
        <is>
          <t>TVA collectée estimée</t>
        </is>
      </c>
      <c r="B22" s="17">
        <f>IFERROR(B12*B5,0)</f>
        <v/>
      </c>
      <c r="C22" s="24" t="inlineStr">
        <is>
          <t>€</t>
        </is>
      </c>
      <c r="D22" s="26">
        <f>Objectif * Taux TVA standard</f>
        <v/>
      </c>
    </row>
  </sheetData>
  <mergeCells count="3">
    <mergeCell ref="A1:D1"/>
    <mergeCell ref="A3:D3"/>
    <mergeCell ref="A17:D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  <col width="4" customWidth="1" min="3" max="3"/>
  </cols>
  <sheetData>
    <row r="1" ht="28" customHeight="1">
      <c r="A1" s="1" t="inlineStr">
        <is>
          <t>MODE D'EMPLOI — CLASSEUR CA PRÉVISIONNEL 2026</t>
        </is>
      </c>
    </row>
    <row r="3" ht="22" customHeight="1">
      <c r="A3" s="27" t="inlineStr">
        <is>
          <t>FEUILLE 1 — Prévisions CA</t>
        </is>
      </c>
    </row>
    <row r="4" ht="18" customHeight="1">
      <c r="A4" s="16" t="inlineStr">
        <is>
          <t>Période</t>
        </is>
      </c>
      <c r="B4" s="10" t="inlineStr">
        <is>
          <t>Libellé du mois au format MM/AAAA (ex. 01/2026)</t>
        </is>
      </c>
      <c r="C4" s="28" t="n"/>
    </row>
    <row r="5" ht="18" customHeight="1">
      <c r="A5" s="20" t="inlineStr">
        <is>
          <t>Produit/Prestation</t>
        </is>
      </c>
      <c r="B5" s="5" t="inlineStr">
        <is>
          <t>Nom de la prestation ou du produit vendu</t>
        </is>
      </c>
      <c r="C5" s="28" t="n"/>
    </row>
    <row r="6" ht="18" customHeight="1">
      <c r="A6" s="16" t="inlineStr">
        <is>
          <t>Segment client</t>
        </is>
      </c>
      <c r="B6" s="10" t="inlineStr">
        <is>
          <t>Catégorie du client (PME, ETI, TPE, Startup, Indépendants, Grand compte)</t>
        </is>
      </c>
      <c r="C6" s="28" t="n"/>
    </row>
    <row r="7" ht="18" customHeight="1">
      <c r="A7" s="20" t="inlineStr">
        <is>
          <t>Canal de vente</t>
        </is>
      </c>
      <c r="B7" s="5" t="inlineStr">
        <is>
          <t>Mode de vente utilisé (Direct, Web, Téléphone, Abonnement, Agence partenaire, Terrain)</t>
        </is>
      </c>
      <c r="C7" s="28" t="n"/>
    </row>
    <row r="8" ht="18" customHeight="1">
      <c r="A8" s="16" t="inlineStr">
        <is>
          <t>Qté prévue</t>
        </is>
      </c>
      <c r="B8" s="10" t="inlineStr">
        <is>
          <t>Nombre d'unités ou de jours/heures vendus</t>
        </is>
      </c>
      <c r="C8" s="28" t="n"/>
    </row>
    <row r="9" ht="18" customHeight="1">
      <c r="A9" s="20" t="inlineStr">
        <is>
          <t>Prix unitaire HT</t>
        </is>
      </c>
      <c r="B9" s="5" t="inlineStr">
        <is>
          <t>Tarif unitaire hors taxes en euros</t>
        </is>
      </c>
      <c r="C9" s="28" t="n"/>
    </row>
    <row r="10" ht="18" customHeight="1">
      <c r="A10" s="16" t="inlineStr">
        <is>
          <t>Taux TVA</t>
        </is>
      </c>
      <c r="B10" s="10" t="inlineStr">
        <is>
          <t>Taux de TVA applicable (0,20 pour 20%, 0,10 pour 10%, etc.)</t>
        </is>
      </c>
      <c r="C10" s="28" t="n"/>
    </row>
    <row r="11" ht="18" customHeight="1">
      <c r="A11" s="20" t="inlineStr">
        <is>
          <t>CA HT prévu</t>
        </is>
      </c>
      <c r="B11" s="5" t="inlineStr">
        <is>
          <t>Calculé automatiquement : Quantité × Prix unitaire HT</t>
        </is>
      </c>
      <c r="C11" s="28" t="n"/>
    </row>
    <row r="12" ht="18" customHeight="1">
      <c r="A12" s="16" t="inlineStr">
        <is>
          <t>TVA prévue</t>
        </is>
      </c>
      <c r="B12" s="10" t="inlineStr">
        <is>
          <t>Calculée automatiquement : CA HT × Taux TVA</t>
        </is>
      </c>
      <c r="C12" s="28" t="n"/>
    </row>
    <row r="13" ht="18" customHeight="1">
      <c r="A13" s="20" t="inlineStr">
        <is>
          <t>CA TTC prévu</t>
        </is>
      </c>
      <c r="B13" s="5" t="inlineStr">
        <is>
          <t>Calculé automatiquement : CA HT + TVA</t>
        </is>
      </c>
      <c r="C13" s="28" t="n"/>
    </row>
    <row r="14" ht="18" customHeight="1">
      <c r="A14" s="16" t="inlineStr">
        <is>
          <t>Probabilité (%)</t>
        </is>
      </c>
      <c r="B14" s="10" t="inlineStr">
        <is>
          <t>Saisissez la probabilité de réalisation entre 0 et 1 (ex. 0,85 = 85%)</t>
        </is>
      </c>
      <c r="C14" s="28" t="n"/>
    </row>
    <row r="15" ht="18" customHeight="1">
      <c r="A15" s="20" t="inlineStr">
        <is>
          <t>CA pondéré</t>
        </is>
      </c>
      <c r="B15" s="5" t="inlineStr">
        <is>
          <t>Calculé automatiquement : CA HT × Probabilité</t>
        </is>
      </c>
      <c r="C15" s="28" t="n"/>
    </row>
    <row r="16" ht="18" customHeight="1">
      <c r="A16" s="16" t="inlineStr">
        <is>
          <t>Statut</t>
        </is>
      </c>
      <c r="B16" s="10" t="inlineStr">
        <is>
          <t>Calculé automatiquement : Confirmé (≥85%), Prévision (60–85%), À risque (&lt;60%)</t>
        </is>
      </c>
      <c r="C16" s="28" t="n"/>
    </row>
    <row r="17" ht="18" customHeight="1">
      <c r="A17" s="20" t="inlineStr">
        <is>
          <t>Écart vs mois préc.</t>
        </is>
      </c>
      <c r="B17" s="5" t="inlineStr">
        <is>
          <t>Calculé automatiquement : différence de CA HT par rapport au mois précédent</t>
        </is>
      </c>
      <c r="C17" s="28" t="n"/>
    </row>
    <row r="19" ht="22" customHeight="1">
      <c r="A19" s="27" t="inlineStr">
        <is>
          <t>FEUILLE 2 — Synthèse</t>
        </is>
      </c>
    </row>
    <row r="20" ht="18" customHeight="1">
      <c r="A20" s="16" t="inlineStr">
        <is>
          <t>Indicateurs clés</t>
        </is>
      </c>
      <c r="B20" s="10" t="inlineStr">
        <is>
          <t>Vue d'ensemble : CA total, CA moyen, pondéré, nombre de prévisions</t>
        </is>
      </c>
      <c r="C20" s="28" t="n"/>
    </row>
    <row r="21" ht="18" customHeight="1">
      <c r="A21" s="20" t="inlineStr">
        <is>
          <t>Répartition canal</t>
        </is>
      </c>
      <c r="B21" s="5" t="inlineStr">
        <is>
          <t>Tableau SUMIF : CA HT et % par canal de vente</t>
        </is>
      </c>
      <c r="C21" s="28" t="n"/>
    </row>
    <row r="22" ht="18" customHeight="1">
      <c r="A22" s="16" t="inlineStr">
        <is>
          <t>Répartition segment</t>
        </is>
      </c>
      <c r="B22" s="10" t="inlineStr">
        <is>
          <t>Tableau SUMIF : CA HT et % par segment client</t>
        </is>
      </c>
      <c r="C22" s="28" t="n"/>
    </row>
    <row r="23" ht="18" customHeight="1">
      <c r="A23" s="20" t="inlineStr">
        <is>
          <t>Graphique 1</t>
        </is>
      </c>
      <c r="B23" s="5" t="inlineStr">
        <is>
          <t>Courbe d'évolution du CA HT prévu mois par mois</t>
        </is>
      </c>
      <c r="C23" s="28" t="n"/>
    </row>
    <row r="24" ht="18" customHeight="1">
      <c r="A24" s="16" t="inlineStr">
        <is>
          <t>Graphique 2</t>
        </is>
      </c>
      <c r="B24" s="10" t="inlineStr">
        <is>
          <t>Histogramme comparatif CA HT prévu vs CA pondéré</t>
        </is>
      </c>
      <c r="C24" s="28" t="n"/>
    </row>
    <row r="25" ht="18" customHeight="1">
      <c r="A25" s="20" t="inlineStr">
        <is>
          <t>Graphique 3</t>
        </is>
      </c>
      <c r="B25" s="5" t="inlineStr">
        <is>
          <t>Camembert de la répartition du CA par canal de vente</t>
        </is>
      </c>
      <c r="C25" s="28" t="n"/>
    </row>
    <row r="27" ht="22" customHeight="1">
      <c r="A27" s="27" t="inlineStr">
        <is>
          <t>FEUILLE 3 — Hypothèses</t>
        </is>
      </c>
    </row>
    <row r="28" ht="18" customHeight="1">
      <c r="A28" s="16" t="inlineStr">
        <is>
          <t>Taux TVA</t>
        </is>
      </c>
      <c r="B28" s="10" t="inlineStr">
        <is>
          <t>Modifiez les taux de TVA dans les cellules jaunes (B5, B6, B7)</t>
        </is>
      </c>
      <c r="C28" s="28" t="n"/>
    </row>
    <row r="29" ht="18" customHeight="1">
      <c r="A29" s="20" t="inlineStr">
        <is>
          <t>Taux de réalisation</t>
        </is>
      </c>
      <c r="B29" s="5" t="inlineStr">
        <is>
          <t>Probabilité moyenne de transformation des opportunités (B8)</t>
        </is>
      </c>
      <c r="C29" s="28" t="n"/>
    </row>
    <row r="30" ht="18" customHeight="1">
      <c r="A30" s="16" t="inlineStr">
        <is>
          <t>Croissance mensuelle</t>
        </is>
      </c>
      <c r="B30" s="10" t="inlineStr">
        <is>
          <t>Taux de croissance mensuel attendu du CA (B9)</t>
        </is>
      </c>
      <c r="C30" s="28" t="n"/>
    </row>
    <row r="31" ht="18" customHeight="1">
      <c r="A31" s="20" t="inlineStr">
        <is>
          <t>Remise moyenne</t>
        </is>
      </c>
      <c r="B31" s="5" t="inlineStr">
        <is>
          <t>Remise commerciale moyenne consentie (B10)</t>
        </is>
      </c>
      <c r="C31" s="28" t="n"/>
    </row>
    <row r="32" ht="18" customHeight="1">
      <c r="A32" s="16" t="inlineStr">
        <is>
          <t>Panier moyen cible</t>
        </is>
      </c>
      <c r="B32" s="10" t="inlineStr">
        <is>
          <t>Montant moyen cible par commande/prestation (B11)</t>
        </is>
      </c>
      <c r="C32" s="28" t="n"/>
    </row>
    <row r="33" ht="18" customHeight="1">
      <c r="A33" s="20" t="inlineStr">
        <is>
          <t>Objectif annuel</t>
        </is>
      </c>
      <c r="B33" s="5" t="inlineStr">
        <is>
          <t>Objectif de CA HT annuel pour 2026 (B12)</t>
        </is>
      </c>
      <c r="C33" s="28" t="n"/>
    </row>
    <row r="34" ht="18" customHeight="1">
      <c r="A34" s="16" t="inlineStr">
        <is>
          <t>Indicateurs calculés</t>
        </is>
      </c>
      <c r="B34" s="10" t="inlineStr">
        <is>
          <t>Les cellules en bas de la feuille se mettent à jour automatiquement</t>
        </is>
      </c>
      <c r="C34" s="28" t="n"/>
    </row>
    <row r="36" ht="22" customHeight="1">
      <c r="A36" s="27" t="inlineStr">
        <is>
          <t>CONSEILS D'UTILISATION</t>
        </is>
      </c>
    </row>
    <row r="37" ht="18" customHeight="1">
      <c r="A37" s="20" t="inlineStr">
        <is>
          <t>Cellules jaunes</t>
        </is>
      </c>
      <c r="B37" s="5" t="inlineStr">
        <is>
          <t>Les cellules à fond jaune (#FFFBEB) sont des cellules de saisie</t>
        </is>
      </c>
      <c r="C37" s="28" t="n"/>
    </row>
    <row r="38" ht="18" customHeight="1">
      <c r="A38" s="16" t="inlineStr">
        <is>
          <t>Formules</t>
        </is>
      </c>
      <c r="B38" s="10" t="inlineStr">
        <is>
          <t>Ne pas modifier les cellules contenant des formules (CA HT, TVA, Statut...)</t>
        </is>
      </c>
      <c r="C38" s="28" t="n"/>
    </row>
    <row r="39" ht="18" customHeight="1">
      <c r="A39" s="20" t="inlineStr">
        <is>
          <t>Ajout de lignes</t>
        </is>
      </c>
      <c r="B39" s="5" t="inlineStr">
        <is>
          <t>Pour ajouter une ligne, copiez une ligne existante et adaptez les valeurs</t>
        </is>
      </c>
      <c r="C39" s="28" t="n"/>
    </row>
    <row r="40" ht="18" customHeight="1">
      <c r="A40" s="16" t="inlineStr">
        <is>
          <t>Mise à jour</t>
        </is>
      </c>
      <c r="B40" s="10" t="inlineStr">
        <is>
          <t>Les graphiques et la synthèse se mettent à jour automatiquement</t>
        </is>
      </c>
      <c r="C40" s="28" t="n"/>
    </row>
    <row r="41" ht="18" customHeight="1">
      <c r="A41" s="20" t="inlineStr">
        <is>
          <t>Filtres</t>
        </is>
      </c>
      <c r="B41" s="5" t="inlineStr">
        <is>
          <t>Utilisez les filtres Excel (Données &gt; Filtrer) pour analyser par segment/canal</t>
        </is>
      </c>
      <c r="C41" s="28" t="n"/>
    </row>
    <row r="42" ht="18" customHeight="1">
      <c r="A42" s="16" t="inlineStr">
        <is>
          <t>Contact</t>
        </is>
      </c>
      <c r="B42" s="10" t="inlineStr">
        <is>
          <t>Pour toute question, contacter le responsable administratif et financier</t>
        </is>
      </c>
      <c r="C42" s="28" t="n"/>
    </row>
  </sheetData>
  <mergeCells count="38">
    <mergeCell ref="A1:C1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9:C19"/>
    <mergeCell ref="B20:C20"/>
    <mergeCell ref="B21:C21"/>
    <mergeCell ref="B22:C22"/>
    <mergeCell ref="B23:C23"/>
    <mergeCell ref="B24:C24"/>
    <mergeCell ref="B25:C25"/>
    <mergeCell ref="A27:C27"/>
    <mergeCell ref="B28:C28"/>
    <mergeCell ref="B29:C29"/>
    <mergeCell ref="B30:C30"/>
    <mergeCell ref="B31:C31"/>
    <mergeCell ref="B32:C32"/>
    <mergeCell ref="B33:C33"/>
    <mergeCell ref="B34:C34"/>
    <mergeCell ref="A36:C36"/>
    <mergeCell ref="B37:C37"/>
    <mergeCell ref="B38:C38"/>
    <mergeCell ref="B39:C39"/>
    <mergeCell ref="B40:C40"/>
    <mergeCell ref="B41:C41"/>
    <mergeCell ref="B42:C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2026-07-01T07:10:39Z</dcterms:created>
  <dcterms:modified xmlns:dcterms="http://purl.org/dc/terms/" xmlns:xsi="http://www.w3.org/2001/XMLSchema-instance" xsi:type="dcterms:W3CDTF">2026-07-01T07:10:39Z</dcterms:modified>
</cp:coreProperties>
</file>