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isie_Admin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0.0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FFFFFF"/>
      <sz val="9"/>
    </font>
    <font>
      <name val="Calibri"/>
      <b val="1"/>
      <color rgb="00FFFFFF"/>
      <sz val="16"/>
    </font>
  </fonts>
  <fills count="14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0F766E"/>
      </patternFill>
    </fill>
    <fill>
      <patternFill patternType="solid">
        <fgColor rgb="0016A34A"/>
      </patternFill>
    </fill>
    <fill>
      <patternFill patternType="solid">
        <fgColor rgb="001E40AF"/>
      </patternFill>
    </fill>
    <fill>
      <patternFill patternType="solid">
        <fgColor rgb="00DC2626"/>
      </patternFill>
    </fill>
    <fill>
      <patternFill patternType="solid">
        <fgColor rgb="007C3AED"/>
      </patternFill>
    </fill>
    <fill>
      <patternFill patternType="solid">
        <fgColor rgb="00DBEAFE"/>
      </patternFill>
    </fill>
    <fill>
      <patternFill patternType="solid">
        <fgColor rgb="00DCFCE7"/>
      </patternFill>
    </fill>
    <fill>
      <patternFill patternType="solid">
        <fgColor rgb="00FECAC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" fontId="4" fillId="0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1" fontId="5" fillId="2" borderId="1" applyAlignment="1" pivotButton="0" quotePrefix="0" xfId="0">
      <alignment horizontal="center" vertical="center" wrapText="1"/>
    </xf>
    <xf numFmtId="166" fontId="5" fillId="2" borderId="1" applyAlignment="1" pivotButton="0" quotePrefix="0" xfId="0">
      <alignment horizontal="center" vertical="center" wrapText="1"/>
    </xf>
    <xf numFmtId="0" fontId="0" fillId="3" borderId="0" pivotButton="0" quotePrefix="0" xfId="0"/>
    <xf numFmtId="0" fontId="6" fillId="6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6" fillId="8" borderId="1" applyAlignment="1" pivotButton="0" quotePrefix="0" xfId="0">
      <alignment horizontal="center" vertical="center" wrapText="1"/>
    </xf>
    <xf numFmtId="0" fontId="6" fillId="9" borderId="1" applyAlignment="1" pivotButton="0" quotePrefix="0" xfId="0">
      <alignment horizontal="center" vertical="center" wrapText="1"/>
    </xf>
    <xf numFmtId="0" fontId="6" fillId="10" borderId="1" applyAlignment="1" pivotButton="0" quotePrefix="0" xfId="0">
      <alignment horizontal="center" vertical="center" wrapText="1"/>
    </xf>
    <xf numFmtId="1" fontId="7" fillId="6" borderId="1" applyAlignment="1" pivotButton="0" quotePrefix="0" xfId="0">
      <alignment horizontal="center" vertical="center" wrapText="1"/>
    </xf>
    <xf numFmtId="1" fontId="7" fillId="7" borderId="1" applyAlignment="1" pivotButton="0" quotePrefix="0" xfId="0">
      <alignment horizontal="center" vertical="center" wrapText="1"/>
    </xf>
    <xf numFmtId="1" fontId="7" fillId="8" borderId="1" applyAlignment="1" pivotButton="0" quotePrefix="0" xfId="0">
      <alignment horizontal="center" vertical="center" wrapText="1"/>
    </xf>
    <xf numFmtId="1" fontId="7" fillId="9" borderId="1" applyAlignment="1" pivotButton="0" quotePrefix="0" xfId="0">
      <alignment horizontal="center" vertical="center" wrapText="1"/>
    </xf>
    <xf numFmtId="166" fontId="7" fillId="10" borderId="1" applyAlignment="1" pivotButton="0" quotePrefix="0" xfId="0">
      <alignment horizontal="center" vertical="center" wrapText="1"/>
    </xf>
    <xf numFmtId="9" fontId="7" fillId="6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1" fontId="3" fillId="3" borderId="1" applyAlignment="1" pivotButton="0" quotePrefix="0" xfId="0">
      <alignment horizontal="center" vertical="center" wrapText="1"/>
    </xf>
    <xf numFmtId="9" fontId="3" fillId="3" borderId="1" applyAlignment="1" pivotButton="0" quotePrefix="0" xfId="0">
      <alignment horizontal="center" vertical="center" wrapText="1"/>
    </xf>
    <xf numFmtId="1" fontId="3" fillId="5" borderId="1" applyAlignment="1" pivotButton="0" quotePrefix="0" xfId="0">
      <alignment horizontal="center" vertical="center" wrapText="1"/>
    </xf>
    <xf numFmtId="9" fontId="3" fillId="5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1" fontId="3" fillId="0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4" fillId="11" borderId="1" applyAlignment="1" pivotButton="0" quotePrefix="0" xfId="0">
      <alignment horizontal="left" vertical="center" wrapText="1"/>
    </xf>
    <xf numFmtId="0" fontId="4" fillId="12" borderId="1" applyAlignment="1" pivotButton="0" quotePrefix="0" xfId="0">
      <alignment horizontal="left" vertical="center" wrapText="1"/>
    </xf>
    <xf numFmtId="0" fontId="4" fillId="1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color rgb="00991B1B"/>
        <sz val="10"/>
      </font>
      <fill>
        <patternFill patternType="solid">
          <fgColor rgb="00FECACA"/>
        </patternFill>
      </fill>
    </dxf>
    <dxf>
      <font>
        <name val="Calibri"/>
        <color rgb="00166534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Dossiers par type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'Synthèse'!B8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'Synthèse'!$A$9:$A$16</f>
            </numRef>
          </cat>
          <val>
            <numRef>
              <f>'Synthèse'!$B$9:$B$16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Type de dossier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statuts</a:t>
            </a:r>
          </a:p>
        </rich>
      </tx>
    </title>
    <plotArea>
      <pieChart>
        <varyColors val="1"/>
        <ser>
          <idx val="0"/>
          <order val="0"/>
          <tx>
            <strRef>
              <f>'Synthèse'!B20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'Synthèse'!$A$21:$A$23</f>
            </numRef>
          </cat>
          <val>
            <numRef>
              <f>'Synthèse'!$B$21:$B$23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24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24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4" customWidth="1" min="2" max="2"/>
    <col width="12" customWidth="1" min="3" max="3"/>
    <col width="18" customWidth="1" min="4" max="4"/>
    <col width="13" customWidth="1" min="5" max="5"/>
    <col width="18" customWidth="1" min="6" max="6"/>
    <col width="22" customWidth="1" min="7" max="7"/>
    <col width="16" customWidth="1" min="8" max="8"/>
    <col width="13" customWidth="1" min="9" max="9"/>
    <col width="16" customWidth="1" min="10" max="10"/>
    <col width="12" customWidth="1" min="11" max="11"/>
    <col width="16" customWidth="1" min="12" max="12"/>
    <col width="11" customWidth="1" min="13" max="13"/>
    <col width="24" customWidth="1" min="14" max="14"/>
    <col width="14" customWidth="1" min="15" max="15"/>
    <col width="18" customWidth="1" min="16" max="16"/>
  </cols>
  <sheetData>
    <row r="1" ht="14" customHeight="1">
      <c r="A1" s="1" t="inlineStr">
        <is>
          <t>GESTION ADMINISTRATIVE DES DOSSIERS — 2026</t>
        </is>
      </c>
    </row>
    <row r="2" ht="38" customHeight="1">
      <c r="A2" s="2" t="inlineStr">
        <is>
          <t>Réf. dossier</t>
        </is>
      </c>
      <c r="B2" s="2" t="inlineStr">
        <is>
          <t>Nom</t>
        </is>
      </c>
      <c r="C2" s="2" t="inlineStr">
        <is>
          <t>Prénom</t>
        </is>
      </c>
      <c r="D2" s="2" t="inlineStr">
        <is>
          <t>Société / Service</t>
        </is>
      </c>
      <c r="E2" s="2" t="inlineStr">
        <is>
          <t>Ville</t>
        </is>
      </c>
      <c r="F2" s="2" t="inlineStr">
        <is>
          <t>Type de dossier</t>
        </is>
      </c>
      <c r="G2" s="2" t="inlineStr">
        <is>
          <t>Document demandé</t>
        </is>
      </c>
      <c r="H2" s="2" t="inlineStr">
        <is>
          <t>Date de demande</t>
        </is>
      </c>
      <c r="I2" s="2" t="inlineStr">
        <is>
          <t>Date limite</t>
        </is>
      </c>
      <c r="J2" s="2" t="inlineStr">
        <is>
          <t>Date de réception</t>
        </is>
      </c>
      <c r="K2" s="2" t="inlineStr">
        <is>
          <t>Statut</t>
        </is>
      </c>
      <c r="L2" s="2" t="inlineStr">
        <is>
          <t>Responsable</t>
        </is>
      </c>
      <c r="M2" s="2" t="inlineStr">
        <is>
          <t>Priorité</t>
        </is>
      </c>
      <c r="N2" s="2" t="inlineStr">
        <is>
          <t>Commentaires</t>
        </is>
      </c>
      <c r="O2" s="2" t="inlineStr">
        <is>
          <t>Jours de retard</t>
        </is>
      </c>
      <c r="P2" s="2" t="inlineStr">
        <is>
          <t>Délai de traitement (j)</t>
        </is>
      </c>
    </row>
    <row r="3">
      <c r="A3" s="3" t="inlineStr">
        <is>
          <t>ADM-2026-001</t>
        </is>
      </c>
      <c r="B3" s="4" t="inlineStr">
        <is>
          <t>Dupont</t>
        </is>
      </c>
      <c r="C3" s="4" t="inlineStr">
        <is>
          <t>Marie</t>
        </is>
      </c>
      <c r="D3" s="4" t="inlineStr">
        <is>
          <t>Service RH</t>
        </is>
      </c>
      <c r="E3" s="4" t="inlineStr">
        <is>
          <t>Paris</t>
        </is>
      </c>
      <c r="F3" s="4" t="inlineStr">
        <is>
          <t>Contrat de travail</t>
        </is>
      </c>
      <c r="G3" s="4" t="inlineStr">
        <is>
          <t>Attestation employeur</t>
        </is>
      </c>
      <c r="H3" s="5" t="n">
        <v>46025</v>
      </c>
      <c r="I3" s="5" t="n">
        <v>46029</v>
      </c>
      <c r="J3" s="5" t="n">
        <v>46028</v>
      </c>
      <c r="K3" s="3" t="inlineStr">
        <is>
          <t>Clôturé</t>
        </is>
      </c>
      <c r="L3" s="6" t="inlineStr">
        <is>
          <t>Sophie Martin</t>
        </is>
      </c>
      <c r="M3" s="6" t="inlineStr">
        <is>
          <t>Haute</t>
        </is>
      </c>
      <c r="N3" s="7" t="inlineStr">
        <is>
          <t>Dossier urgent</t>
        </is>
      </c>
      <c r="O3" s="8">
        <f>IF(AND(J3&lt;&gt;"",I3&lt;&gt;""),MAX(0,J3-I3),IF(AND(J3="",I3&lt;&gt;""),MAX(0,TODAY()-I3),0))</f>
        <v/>
      </c>
      <c r="P3" s="8">
        <f>IF(AND(J3&lt;&gt;"",H3&lt;&gt;""),J3-H3,"")</f>
        <v/>
      </c>
    </row>
    <row r="4">
      <c r="A4" s="9" t="inlineStr">
        <is>
          <t>ADM-2026-002</t>
        </is>
      </c>
      <c r="B4" s="10" t="inlineStr">
        <is>
          <t>Moreau</t>
        </is>
      </c>
      <c r="C4" s="10" t="inlineStr">
        <is>
          <t>Julien</t>
        </is>
      </c>
      <c r="D4" s="10" t="inlineStr">
        <is>
          <t>Comptabilité</t>
        </is>
      </c>
      <c r="E4" s="10" t="inlineStr">
        <is>
          <t>Lyon</t>
        </is>
      </c>
      <c r="F4" s="10" t="inlineStr">
        <is>
          <t>Facturation</t>
        </is>
      </c>
      <c r="G4" s="10" t="inlineStr">
        <is>
          <t>Relevé d'identité bancaire</t>
        </is>
      </c>
      <c r="H4" s="5" t="n">
        <v>46027</v>
      </c>
      <c r="I4" s="5" t="n">
        <v>46034</v>
      </c>
      <c r="J4" s="6" t="n"/>
      <c r="K4" s="9" t="inlineStr">
        <is>
          <t>En cours</t>
        </is>
      </c>
      <c r="L4" s="6" t="inlineStr">
        <is>
          <t>Thomas Bernard</t>
        </is>
      </c>
      <c r="M4" s="6" t="inlineStr">
        <is>
          <t>Moyenne</t>
        </is>
      </c>
      <c r="N4" s="7" t="inlineStr">
        <is>
          <t>En attente du client</t>
        </is>
      </c>
      <c r="O4" s="8">
        <f>IF(AND(J4&lt;&gt;"",I4&lt;&gt;""),MAX(0,J4-I4),IF(AND(J4="",I4&lt;&gt;""),MAX(0,TODAY()-I4),0))</f>
        <v/>
      </c>
      <c r="P4" s="8">
        <f>IF(AND(J4&lt;&gt;"",H4&lt;&gt;""),J4-H4,"")</f>
        <v/>
      </c>
    </row>
    <row r="5">
      <c r="A5" s="3" t="inlineStr">
        <is>
          <t>ADM-2026-003</t>
        </is>
      </c>
      <c r="B5" s="4" t="inlineStr">
        <is>
          <t>Leroy</t>
        </is>
      </c>
      <c r="C5" s="4" t="inlineStr">
        <is>
          <t>Sophie</t>
        </is>
      </c>
      <c r="D5" s="4" t="inlineStr">
        <is>
          <t>Direction</t>
        </is>
      </c>
      <c r="E5" s="4" t="inlineStr">
        <is>
          <t>Marseille</t>
        </is>
      </c>
      <c r="F5" s="4" t="inlineStr">
        <is>
          <t>Juridique</t>
        </is>
      </c>
      <c r="G5" s="4" t="inlineStr">
        <is>
          <t>Kbis / SIRET</t>
        </is>
      </c>
      <c r="H5" s="5" t="n">
        <v>46030</v>
      </c>
      <c r="I5" s="5" t="n">
        <v>46037</v>
      </c>
      <c r="J5" s="5" t="n">
        <v>46038</v>
      </c>
      <c r="K5" s="3" t="inlineStr">
        <is>
          <t>Clôturé</t>
        </is>
      </c>
      <c r="L5" s="6" t="inlineStr">
        <is>
          <t>Camille Petit</t>
        </is>
      </c>
      <c r="M5" s="6" t="inlineStr">
        <is>
          <t>Haute</t>
        </is>
      </c>
      <c r="N5" s="7" t="inlineStr">
        <is>
          <t>Réception tardive</t>
        </is>
      </c>
      <c r="O5" s="8">
        <f>IF(AND(J5&lt;&gt;"",I5&lt;&gt;""),MAX(0,J5-I5),IF(AND(J5="",I5&lt;&gt;""),MAX(0,TODAY()-I5),0))</f>
        <v/>
      </c>
      <c r="P5" s="8">
        <f>IF(AND(J5&lt;&gt;"",H5&lt;&gt;""),J5-H5,"")</f>
        <v/>
      </c>
    </row>
    <row r="6">
      <c r="A6" s="9" t="inlineStr">
        <is>
          <t>ADM-2026-004</t>
        </is>
      </c>
      <c r="B6" s="10" t="inlineStr">
        <is>
          <t>Girard</t>
        </is>
      </c>
      <c r="C6" s="10" t="inlineStr">
        <is>
          <t>Thomas</t>
        </is>
      </c>
      <c r="D6" s="10" t="inlineStr">
        <is>
          <t>Achats</t>
        </is>
      </c>
      <c r="E6" s="10" t="inlineStr">
        <is>
          <t>Toulouse</t>
        </is>
      </c>
      <c r="F6" s="10" t="inlineStr">
        <is>
          <t>Fournisseur</t>
        </is>
      </c>
      <c r="G6" s="10" t="inlineStr">
        <is>
          <t>Assurance RC Pro</t>
        </is>
      </c>
      <c r="H6" s="5" t="n">
        <v>46032</v>
      </c>
      <c r="I6" s="5" t="n">
        <v>46042</v>
      </c>
      <c r="J6" s="6" t="n"/>
      <c r="K6" s="9" t="inlineStr">
        <is>
          <t>En retard</t>
        </is>
      </c>
      <c r="L6" s="6" t="inlineStr">
        <is>
          <t>Nicolas Robert</t>
        </is>
      </c>
      <c r="M6" s="6" t="inlineStr">
        <is>
          <t>Haute</t>
        </is>
      </c>
      <c r="N6" s="7" t="inlineStr">
        <is>
          <t>Relance envoyée</t>
        </is>
      </c>
      <c r="O6" s="8">
        <f>IF(AND(J6&lt;&gt;"",I6&lt;&gt;""),MAX(0,J6-I6),IF(AND(J6="",I6&lt;&gt;""),MAX(0,TODAY()-I6),0))</f>
        <v/>
      </c>
      <c r="P6" s="8">
        <f>IF(AND(J6&lt;&gt;"",H6&lt;&gt;""),J6-H6,"")</f>
        <v/>
      </c>
    </row>
    <row r="7">
      <c r="A7" s="3" t="inlineStr">
        <is>
          <t>ADM-2026-005</t>
        </is>
      </c>
      <c r="B7" s="4" t="inlineStr">
        <is>
          <t>Laurent</t>
        </is>
      </c>
      <c r="C7" s="4" t="inlineStr">
        <is>
          <t>Camille</t>
        </is>
      </c>
      <c r="D7" s="4" t="inlineStr">
        <is>
          <t>Paie</t>
        </is>
      </c>
      <c r="E7" s="4" t="inlineStr">
        <is>
          <t>Bordeaux</t>
        </is>
      </c>
      <c r="F7" s="4" t="inlineStr">
        <is>
          <t>Social</t>
        </is>
      </c>
      <c r="G7" s="4" t="inlineStr">
        <is>
          <t>Bulletin de paie</t>
        </is>
      </c>
      <c r="H7" s="5" t="n">
        <v>46034</v>
      </c>
      <c r="I7" s="5" t="n">
        <v>46040</v>
      </c>
      <c r="J7" s="5" t="n">
        <v>46039</v>
      </c>
      <c r="K7" s="3" t="inlineStr">
        <is>
          <t>Clôturé</t>
        </is>
      </c>
      <c r="L7" s="6" t="inlineStr">
        <is>
          <t>Léa Durand</t>
        </is>
      </c>
      <c r="M7" s="6" t="inlineStr">
        <is>
          <t>Moyenne</t>
        </is>
      </c>
      <c r="N7" s="7" t="inlineStr">
        <is>
          <t>Conforme</t>
        </is>
      </c>
      <c r="O7" s="8">
        <f>IF(AND(J7&lt;&gt;"",I7&lt;&gt;""),MAX(0,J7-I7),IF(AND(J7="",I7&lt;&gt;""),MAX(0,TODAY()-I7),0))</f>
        <v/>
      </c>
      <c r="P7" s="8">
        <f>IF(AND(J7&lt;&gt;"",H7&lt;&gt;""),J7-H7,"")</f>
        <v/>
      </c>
    </row>
    <row r="8">
      <c r="A8" s="9" t="inlineStr">
        <is>
          <t>ADM-2026-006</t>
        </is>
      </c>
      <c r="B8" s="10" t="inlineStr">
        <is>
          <t>Fontaine</t>
        </is>
      </c>
      <c r="C8" s="10" t="inlineStr">
        <is>
          <t>Nicolas</t>
        </is>
      </c>
      <c r="D8" s="10" t="inlineStr">
        <is>
          <t>Juridique</t>
        </is>
      </c>
      <c r="E8" s="10" t="inlineStr">
        <is>
          <t>Lille</t>
        </is>
      </c>
      <c r="F8" s="10" t="inlineStr">
        <is>
          <t>RGPD</t>
        </is>
      </c>
      <c r="G8" s="10" t="inlineStr">
        <is>
          <t>Registre des traitements</t>
        </is>
      </c>
      <c r="H8" s="5" t="n">
        <v>46037</v>
      </c>
      <c r="I8" s="5" t="n">
        <v>46046</v>
      </c>
      <c r="J8" s="6" t="n"/>
      <c r="K8" s="9" t="inlineStr">
        <is>
          <t>En cours</t>
        </is>
      </c>
      <c r="L8" s="6" t="inlineStr">
        <is>
          <t>Antoine Roux</t>
        </is>
      </c>
      <c r="M8" s="6" t="inlineStr">
        <is>
          <t>Haute</t>
        </is>
      </c>
      <c r="N8" s="7" t="inlineStr">
        <is>
          <t>Données en cours de validation</t>
        </is>
      </c>
      <c r="O8" s="8">
        <f>IF(AND(J8&lt;&gt;"",I8&lt;&gt;""),MAX(0,J8-I8),IF(AND(J8="",I8&lt;&gt;""),MAX(0,TODAY()-I8),0))</f>
        <v/>
      </c>
      <c r="P8" s="8">
        <f>IF(AND(J8&lt;&gt;"",H8&lt;&gt;""),J8-H8,"")</f>
        <v/>
      </c>
    </row>
    <row r="9">
      <c r="A9" s="3" t="inlineStr">
        <is>
          <t>ADM-2026-007</t>
        </is>
      </c>
      <c r="B9" s="4" t="inlineStr">
        <is>
          <t>Bernard</t>
        </is>
      </c>
      <c r="C9" s="4" t="inlineStr">
        <is>
          <t>Léa</t>
        </is>
      </c>
      <c r="D9" s="4" t="inlineStr">
        <is>
          <t>Service client</t>
        </is>
      </c>
      <c r="E9" s="4" t="inlineStr">
        <is>
          <t>Nantes</t>
        </is>
      </c>
      <c r="F9" s="4" t="inlineStr">
        <is>
          <t>Contrat client</t>
        </is>
      </c>
      <c r="G9" s="4" t="inlineStr">
        <is>
          <t>CGV signées</t>
        </is>
      </c>
      <c r="H9" s="5" t="n">
        <v>46040</v>
      </c>
      <c r="I9" s="5" t="n">
        <v>46047</v>
      </c>
      <c r="J9" s="5" t="n">
        <v>46047</v>
      </c>
      <c r="K9" s="3" t="inlineStr">
        <is>
          <t>Clôturé</t>
        </is>
      </c>
      <c r="L9" s="6" t="inlineStr">
        <is>
          <t>Chloé Morel</t>
        </is>
      </c>
      <c r="M9" s="6" t="inlineStr">
        <is>
          <t>Moyenne</t>
        </is>
      </c>
      <c r="N9" s="7" t="inlineStr">
        <is>
          <t>Archivage effectué</t>
        </is>
      </c>
      <c r="O9" s="8">
        <f>IF(AND(J9&lt;&gt;"",I9&lt;&gt;""),MAX(0,J9-I9),IF(AND(J9="",I9&lt;&gt;""),MAX(0,TODAY()-I9),0))</f>
        <v/>
      </c>
      <c r="P9" s="8">
        <f>IF(AND(J9&lt;&gt;"",H9&lt;&gt;""),J9-H9,"")</f>
        <v/>
      </c>
    </row>
    <row r="10">
      <c r="A10" s="9" t="inlineStr">
        <is>
          <t>ADM-2026-008</t>
        </is>
      </c>
      <c r="B10" s="10" t="inlineStr">
        <is>
          <t>Petit</t>
        </is>
      </c>
      <c r="C10" s="10" t="inlineStr">
        <is>
          <t>Antoine</t>
        </is>
      </c>
      <c r="D10" s="10" t="inlineStr">
        <is>
          <t>Qualité</t>
        </is>
      </c>
      <c r="E10" s="10" t="inlineStr">
        <is>
          <t>Strasbourg</t>
        </is>
      </c>
      <c r="F10" s="10" t="inlineStr">
        <is>
          <t>Audit</t>
        </is>
      </c>
      <c r="G10" s="10" t="inlineStr">
        <is>
          <t>Procédure interne</t>
        </is>
      </c>
      <c r="H10" s="5" t="n">
        <v>46042</v>
      </c>
      <c r="I10" s="5" t="n">
        <v>46050</v>
      </c>
      <c r="J10" s="6" t="n"/>
      <c r="K10" s="9" t="inlineStr">
        <is>
          <t>En retard</t>
        </is>
      </c>
      <c r="L10" s="6" t="inlineStr">
        <is>
          <t>Maxime David</t>
        </is>
      </c>
      <c r="M10" s="6" t="inlineStr">
        <is>
          <t>Haute</t>
        </is>
      </c>
      <c r="N10" s="7" t="inlineStr">
        <is>
          <t>Audit planifié</t>
        </is>
      </c>
      <c r="O10" s="8">
        <f>IF(AND(J10&lt;&gt;"",I10&lt;&gt;""),MAX(0,J10-I10),IF(AND(J10="",I10&lt;&gt;""),MAX(0,TODAY()-I10),0))</f>
        <v/>
      </c>
      <c r="P10" s="8">
        <f>IF(AND(J10&lt;&gt;"",H10&lt;&gt;""),J10-H10,"")</f>
        <v/>
      </c>
    </row>
    <row r="11">
      <c r="A11" s="3" t="inlineStr">
        <is>
          <t>ADM-2026-009</t>
        </is>
      </c>
      <c r="B11" s="4" t="inlineStr">
        <is>
          <t>Roux</t>
        </is>
      </c>
      <c r="C11" s="4" t="inlineStr">
        <is>
          <t>Clara</t>
        </is>
      </c>
      <c r="D11" s="4" t="inlineStr">
        <is>
          <t>Informatique</t>
        </is>
      </c>
      <c r="E11" s="4" t="inlineStr">
        <is>
          <t>Bordeaux</t>
        </is>
      </c>
      <c r="F11" s="4" t="inlineStr">
        <is>
          <t>RGPD</t>
        </is>
      </c>
      <c r="G11" s="4" t="inlineStr">
        <is>
          <t>Politique de confidentialité</t>
        </is>
      </c>
      <c r="H11" s="5" t="n">
        <v>46044</v>
      </c>
      <c r="I11" s="5" t="n">
        <v>46058</v>
      </c>
      <c r="J11" s="5" t="n">
        <v>46056</v>
      </c>
      <c r="K11" s="3" t="inlineStr">
        <is>
          <t>Clôturé</t>
        </is>
      </c>
      <c r="L11" s="6" t="inlineStr">
        <is>
          <t>Sophie Martin</t>
        </is>
      </c>
      <c r="M11" s="6" t="inlineStr">
        <is>
          <t>Basse</t>
        </is>
      </c>
      <c r="N11" s="7" t="inlineStr">
        <is>
          <t>Validé DPO</t>
        </is>
      </c>
      <c r="O11" s="8">
        <f>IF(AND(J11&lt;&gt;"",I11&lt;&gt;""),MAX(0,J11-I11),IF(AND(J11="",I11&lt;&gt;""),MAX(0,TODAY()-I11),0))</f>
        <v/>
      </c>
      <c r="P11" s="8">
        <f>IF(AND(J11&lt;&gt;"",H11&lt;&gt;""),J11-H11,"")</f>
        <v/>
      </c>
    </row>
    <row r="12">
      <c r="A12" s="9" t="inlineStr">
        <is>
          <t>ADM-2026-010</t>
        </is>
      </c>
      <c r="B12" s="10" t="inlineStr">
        <is>
          <t>Morel</t>
        </is>
      </c>
      <c r="C12" s="10" t="inlineStr">
        <is>
          <t>Hugo</t>
        </is>
      </c>
      <c r="D12" s="10" t="inlineStr">
        <is>
          <t>Logistique</t>
        </is>
      </c>
      <c r="E12" s="10" t="inlineStr">
        <is>
          <t>Nantes</t>
        </is>
      </c>
      <c r="F12" s="10" t="inlineStr">
        <is>
          <t>Fournisseur</t>
        </is>
      </c>
      <c r="G12" s="10" t="inlineStr">
        <is>
          <t>Bon de commande</t>
        </is>
      </c>
      <c r="H12" s="5" t="n">
        <v>46047</v>
      </c>
      <c r="I12" s="5" t="n">
        <v>46063</v>
      </c>
      <c r="J12" s="6" t="n"/>
      <c r="K12" s="9" t="inlineStr">
        <is>
          <t>En cours</t>
        </is>
      </c>
      <c r="L12" s="6" t="inlineStr">
        <is>
          <t>Thomas Bernard</t>
        </is>
      </c>
      <c r="M12" s="6" t="inlineStr">
        <is>
          <t>Moyenne</t>
        </is>
      </c>
      <c r="N12" s="7" t="inlineStr">
        <is>
          <t>En attente signature</t>
        </is>
      </c>
      <c r="O12" s="8">
        <f>IF(AND(J12&lt;&gt;"",I12&lt;&gt;""),MAX(0,J12-I12),IF(AND(J12="",I12&lt;&gt;""),MAX(0,TODAY()-I12),0))</f>
        <v/>
      </c>
      <c r="P12" s="8">
        <f>IF(AND(J12&lt;&gt;"",H12&lt;&gt;""),J12-H12,"")</f>
        <v/>
      </c>
    </row>
    <row r="13">
      <c r="A13" s="11" t="inlineStr">
        <is>
          <t>TOTAL / MOYENNE</t>
        </is>
      </c>
      <c r="B13" s="12" t="n"/>
      <c r="C13" s="12" t="n"/>
      <c r="D13" s="12" t="n"/>
      <c r="E13" s="12" t="n"/>
      <c r="F13" s="12" t="n"/>
      <c r="G13" s="12" t="n"/>
      <c r="H13" s="12" t="n"/>
      <c r="I13" s="12" t="n"/>
      <c r="J13" s="12" t="n"/>
      <c r="K13" s="12" t="n"/>
      <c r="L13" s="12" t="n"/>
      <c r="M13" s="12" t="n"/>
      <c r="N13" s="12" t="n"/>
      <c r="O13" s="13">
        <f>SUM(O3:O12)</f>
        <v/>
      </c>
      <c r="P13" s="14">
        <f>IFERROR(AVERAGE(P3:P12),0)</f>
        <v/>
      </c>
    </row>
  </sheetData>
  <mergeCells count="1">
    <mergeCell ref="A1:P1"/>
  </mergeCells>
  <conditionalFormatting sqref="A3:P12">
    <cfRule type="expression" priority="1" dxfId="0" stopIfTrue="0">
      <formula>$K3="En retard"</formula>
    </cfRule>
    <cfRule type="expression" priority="2" dxfId="1" stopIfTrue="0">
      <formula>$K3="Clôturé"</formula>
    </cfRule>
  </conditionalFormatting>
  <dataValidations count="2">
    <dataValidation sqref="K3:K200" showErrorMessage="1" showDropDown="0" showInputMessage="1" allowBlank="0" type="list">
      <formula1>"En cours,Clôturé,En retard"</formula1>
    </dataValidation>
    <dataValidation sqref="M3:M200" showErrorMessage="1" showDropDown="0" showInputMessage="1" allowBlank="0" type="list">
      <formula1>"Haute,Moyenne,Basse"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 ht="36" customHeight="1">
      <c r="A1" s="1" t="inlineStr">
        <is>
          <t>TABLEAU DE BORD — GESTION ADMINISTRATIVE 2026</t>
        </is>
      </c>
    </row>
    <row r="2" ht="16" customHeight="1">
      <c r="A2" s="15" t="inlineStr"/>
    </row>
    <row r="3" ht="42" customHeight="1">
      <c r="A3" s="16" t="inlineStr">
        <is>
          <t>Total dossiers</t>
        </is>
      </c>
      <c r="B3" s="17" t="inlineStr">
        <is>
          <t>Dossiers clôturés</t>
        </is>
      </c>
      <c r="C3" s="18" t="inlineStr">
        <is>
          <t>Dossiers en cours</t>
        </is>
      </c>
      <c r="D3" s="19" t="inlineStr">
        <is>
          <t>Dossiers en retard</t>
        </is>
      </c>
      <c r="E3" s="20" t="inlineStr">
        <is>
          <t>Délai moyen (j)</t>
        </is>
      </c>
      <c r="F3" s="16" t="inlineStr">
        <is>
          <t>Taux de clôture</t>
        </is>
      </c>
    </row>
    <row r="4" ht="20" customHeight="1">
      <c r="A4" s="21">
        <f>COUNTA(Saisie_Admin!A:A)-1</f>
        <v/>
      </c>
      <c r="B4" s="22">
        <f>COUNTIF(Saisie_Admin!K:K,"Clôturé")</f>
        <v/>
      </c>
      <c r="C4" s="23">
        <f>COUNTIF(Saisie_Admin!K:K,"En cours")</f>
        <v/>
      </c>
      <c r="D4" s="24">
        <f>COUNTIF(Saisie_Admin!K:K,"En retard")</f>
        <v/>
      </c>
      <c r="E4" s="25">
        <f>IFERROR(AVERAGE(Saisie_Admin!P:P),0)</f>
        <v/>
      </c>
      <c r="F4" s="26">
        <f>IFERROR(B4/B3,0)</f>
        <v/>
      </c>
    </row>
    <row r="5" ht="8" customHeight="1"/>
    <row r="7" ht="24" customHeight="1">
      <c r="A7" s="2" t="inlineStr">
        <is>
          <t>Répartition par type de dossier</t>
        </is>
      </c>
      <c r="F7" s="2" t="inlineStr">
        <is>
          <t>Répartition par responsable</t>
        </is>
      </c>
    </row>
    <row r="8" ht="20" customHeight="1">
      <c r="A8" s="27" t="inlineStr">
        <is>
          <t>Type de dossier</t>
        </is>
      </c>
      <c r="B8" s="27" t="inlineStr">
        <is>
          <t>Nombre</t>
        </is>
      </c>
      <c r="C8" s="27" t="inlineStr">
        <is>
          <t>Clôturés</t>
        </is>
      </c>
      <c r="D8" s="27" t="inlineStr">
        <is>
          <t>En retard</t>
        </is>
      </c>
      <c r="F8" s="27" t="inlineStr">
        <is>
          <t>Responsable</t>
        </is>
      </c>
      <c r="G8" s="27" t="inlineStr">
        <is>
          <t>Nb dossiers</t>
        </is>
      </c>
      <c r="H8" s="27" t="inlineStr">
        <is>
          <t>Nb clôturés</t>
        </is>
      </c>
      <c r="I8" s="27" t="inlineStr">
        <is>
          <t>Taux clôture</t>
        </is>
      </c>
    </row>
    <row r="9" ht="18" customHeight="1">
      <c r="A9" s="4" t="inlineStr">
        <is>
          <t>Contrat de travail</t>
        </is>
      </c>
      <c r="B9" s="28">
        <f>COUNTIF(Saisie_Admin!F:F,A9)</f>
        <v/>
      </c>
      <c r="C9" s="28">
        <f>COUNTIFS(Saisie_Admin!F:F,A9,Saisie_Admin!K:K,"Clôturé")</f>
        <v/>
      </c>
      <c r="D9" s="28">
        <f>COUNTIFS(Saisie_Admin!F:F,A9,Saisie_Admin!K:K,"En retard")</f>
        <v/>
      </c>
      <c r="F9" s="4" t="inlineStr">
        <is>
          <t>Sophie Martin</t>
        </is>
      </c>
      <c r="G9" s="28">
        <f>COUNTIF(Saisie_Admin!L:L,F9)</f>
        <v/>
      </c>
      <c r="H9" s="28">
        <f>COUNTIFS(Saisie_Admin!L:L,F9,Saisie_Admin!K:K,"Clôturé")</f>
        <v/>
      </c>
      <c r="I9" s="29">
        <f>IFERROR(H9/G9,0)</f>
        <v/>
      </c>
    </row>
    <row r="10" ht="18" customHeight="1">
      <c r="A10" s="10" t="inlineStr">
        <is>
          <t>Facturation</t>
        </is>
      </c>
      <c r="B10" s="30">
        <f>COUNTIF(Saisie_Admin!F:F,A10)</f>
        <v/>
      </c>
      <c r="C10" s="30">
        <f>COUNTIFS(Saisie_Admin!F:F,A10,Saisie_Admin!K:K,"Clôturé")</f>
        <v/>
      </c>
      <c r="D10" s="30">
        <f>COUNTIFS(Saisie_Admin!F:F,A10,Saisie_Admin!K:K,"En retard")</f>
        <v/>
      </c>
      <c r="F10" s="10" t="inlineStr">
        <is>
          <t>Thomas Bernard</t>
        </is>
      </c>
      <c r="G10" s="30">
        <f>COUNTIF(Saisie_Admin!L:L,F10)</f>
        <v/>
      </c>
      <c r="H10" s="30">
        <f>COUNTIFS(Saisie_Admin!L:L,F10,Saisie_Admin!K:K,"Clôturé")</f>
        <v/>
      </c>
      <c r="I10" s="31">
        <f>IFERROR(H10/G10,0)</f>
        <v/>
      </c>
    </row>
    <row r="11" ht="18" customHeight="1">
      <c r="A11" s="4" t="inlineStr">
        <is>
          <t>Juridique</t>
        </is>
      </c>
      <c r="B11" s="28">
        <f>COUNTIF(Saisie_Admin!F:F,A11)</f>
        <v/>
      </c>
      <c r="C11" s="28">
        <f>COUNTIFS(Saisie_Admin!F:F,A11,Saisie_Admin!K:K,"Clôturé")</f>
        <v/>
      </c>
      <c r="D11" s="28">
        <f>COUNTIFS(Saisie_Admin!F:F,A11,Saisie_Admin!K:K,"En retard")</f>
        <v/>
      </c>
      <c r="F11" s="4" t="inlineStr">
        <is>
          <t>Camille Petit</t>
        </is>
      </c>
      <c r="G11" s="28">
        <f>COUNTIF(Saisie_Admin!L:L,F11)</f>
        <v/>
      </c>
      <c r="H11" s="28">
        <f>COUNTIFS(Saisie_Admin!L:L,F11,Saisie_Admin!K:K,"Clôturé")</f>
        <v/>
      </c>
      <c r="I11" s="29">
        <f>IFERROR(H11/G11,0)</f>
        <v/>
      </c>
    </row>
    <row r="12" ht="18" customHeight="1">
      <c r="A12" s="10" t="inlineStr">
        <is>
          <t>Fournisseur</t>
        </is>
      </c>
      <c r="B12" s="30">
        <f>COUNTIF(Saisie_Admin!F:F,A12)</f>
        <v/>
      </c>
      <c r="C12" s="30">
        <f>COUNTIFS(Saisie_Admin!F:F,A12,Saisie_Admin!K:K,"Clôturé")</f>
        <v/>
      </c>
      <c r="D12" s="30">
        <f>COUNTIFS(Saisie_Admin!F:F,A12,Saisie_Admin!K:K,"En retard")</f>
        <v/>
      </c>
      <c r="F12" s="10" t="inlineStr">
        <is>
          <t>Nicolas Robert</t>
        </is>
      </c>
      <c r="G12" s="30">
        <f>COUNTIF(Saisie_Admin!L:L,F12)</f>
        <v/>
      </c>
      <c r="H12" s="30">
        <f>COUNTIFS(Saisie_Admin!L:L,F12,Saisie_Admin!K:K,"Clôturé")</f>
        <v/>
      </c>
      <c r="I12" s="31">
        <f>IFERROR(H12/G12,0)</f>
        <v/>
      </c>
    </row>
    <row r="13" ht="18" customHeight="1">
      <c r="A13" s="4" t="inlineStr">
        <is>
          <t>Social</t>
        </is>
      </c>
      <c r="B13" s="28">
        <f>COUNTIF(Saisie_Admin!F:F,A13)</f>
        <v/>
      </c>
      <c r="C13" s="28">
        <f>COUNTIFS(Saisie_Admin!F:F,A13,Saisie_Admin!K:K,"Clôturé")</f>
        <v/>
      </c>
      <c r="D13" s="28">
        <f>COUNTIFS(Saisie_Admin!F:F,A13,Saisie_Admin!K:K,"En retard")</f>
        <v/>
      </c>
      <c r="F13" s="4" t="inlineStr">
        <is>
          <t>Léa Durand</t>
        </is>
      </c>
      <c r="G13" s="28">
        <f>COUNTIF(Saisie_Admin!L:L,F13)</f>
        <v/>
      </c>
      <c r="H13" s="28">
        <f>COUNTIFS(Saisie_Admin!L:L,F13,Saisie_Admin!K:K,"Clôturé")</f>
        <v/>
      </c>
      <c r="I13" s="29">
        <f>IFERROR(H13/G13,0)</f>
        <v/>
      </c>
    </row>
    <row r="14" ht="18" customHeight="1">
      <c r="A14" s="10" t="inlineStr">
        <is>
          <t>RGPD</t>
        </is>
      </c>
      <c r="B14" s="30">
        <f>COUNTIF(Saisie_Admin!F:F,A14)</f>
        <v/>
      </c>
      <c r="C14" s="30">
        <f>COUNTIFS(Saisie_Admin!F:F,A14,Saisie_Admin!K:K,"Clôturé")</f>
        <v/>
      </c>
      <c r="D14" s="30">
        <f>COUNTIFS(Saisie_Admin!F:F,A14,Saisie_Admin!K:K,"En retard")</f>
        <v/>
      </c>
      <c r="F14" s="10" t="inlineStr">
        <is>
          <t>Antoine Roux</t>
        </is>
      </c>
      <c r="G14" s="30">
        <f>COUNTIF(Saisie_Admin!L:L,F14)</f>
        <v/>
      </c>
      <c r="H14" s="30">
        <f>COUNTIFS(Saisie_Admin!L:L,F14,Saisie_Admin!K:K,"Clôturé")</f>
        <v/>
      </c>
      <c r="I14" s="31">
        <f>IFERROR(H14/G14,0)</f>
        <v/>
      </c>
    </row>
    <row r="15" ht="18" customHeight="1">
      <c r="A15" s="4" t="inlineStr">
        <is>
          <t>Contrat client</t>
        </is>
      </c>
      <c r="B15" s="28">
        <f>COUNTIF(Saisie_Admin!F:F,A15)</f>
        <v/>
      </c>
      <c r="C15" s="28">
        <f>COUNTIFS(Saisie_Admin!F:F,A15,Saisie_Admin!K:K,"Clôturé")</f>
        <v/>
      </c>
      <c r="D15" s="28">
        <f>COUNTIFS(Saisie_Admin!F:F,A15,Saisie_Admin!K:K,"En retard")</f>
        <v/>
      </c>
      <c r="F15" s="4" t="inlineStr">
        <is>
          <t>Chloé Morel</t>
        </is>
      </c>
      <c r="G15" s="28">
        <f>COUNTIF(Saisie_Admin!L:L,F15)</f>
        <v/>
      </c>
      <c r="H15" s="28">
        <f>COUNTIFS(Saisie_Admin!L:L,F15,Saisie_Admin!K:K,"Clôturé")</f>
        <v/>
      </c>
      <c r="I15" s="29">
        <f>IFERROR(H15/G15,0)</f>
        <v/>
      </c>
    </row>
    <row r="16" ht="18" customHeight="1">
      <c r="A16" s="10" t="inlineStr">
        <is>
          <t>Audit</t>
        </is>
      </c>
      <c r="B16" s="30">
        <f>COUNTIF(Saisie_Admin!F:F,A16)</f>
        <v/>
      </c>
      <c r="C16" s="30">
        <f>COUNTIFS(Saisie_Admin!F:F,A16,Saisie_Admin!K:K,"Clôturé")</f>
        <v/>
      </c>
      <c r="D16" s="30">
        <f>COUNTIFS(Saisie_Admin!F:F,A16,Saisie_Admin!K:K,"En retard")</f>
        <v/>
      </c>
      <c r="F16" s="10" t="inlineStr">
        <is>
          <t>Maxime David</t>
        </is>
      </c>
      <c r="G16" s="30">
        <f>COUNTIF(Saisie_Admin!L:L,F16)</f>
        <v/>
      </c>
      <c r="H16" s="30">
        <f>COUNTIFS(Saisie_Admin!L:L,F16,Saisie_Admin!K:K,"Clôturé")</f>
        <v/>
      </c>
      <c r="I16" s="31">
        <f>IFERROR(H16/G16,0)</f>
        <v/>
      </c>
    </row>
    <row r="20">
      <c r="A20" s="11" t="inlineStr">
        <is>
          <t>Statut</t>
        </is>
      </c>
      <c r="B20" s="11" t="inlineStr">
        <is>
          <t>Nombre</t>
        </is>
      </c>
    </row>
    <row r="21">
      <c r="A21" s="32" t="inlineStr">
        <is>
          <t>En cours</t>
        </is>
      </c>
      <c r="B21" s="33">
        <f>COUNTIF(Saisie_Admin!K:K,"En cours")</f>
        <v/>
      </c>
    </row>
    <row r="22">
      <c r="A22" s="32" t="inlineStr">
        <is>
          <t>Clôturé</t>
        </is>
      </c>
      <c r="B22" s="33">
        <f>COUNTIF(Saisie_Admin!K:K,"Clôturé")</f>
        <v/>
      </c>
    </row>
    <row r="23">
      <c r="A23" s="32" t="inlineStr">
        <is>
          <t>En retard</t>
        </is>
      </c>
      <c r="B23" s="33">
        <f>COUNTIF(Saisie_Admin!K:K,"En retard")</f>
        <v/>
      </c>
    </row>
  </sheetData>
  <mergeCells count="3">
    <mergeCell ref="A1:L1"/>
    <mergeCell ref="A7:D7"/>
    <mergeCell ref="F7:I7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52" customWidth="1" min="3" max="3"/>
    <col width="22" customWidth="1" min="4" max="4"/>
  </cols>
  <sheetData>
    <row r="1" ht="38" customHeight="1">
      <c r="A1" s="1" t="inlineStr">
        <is>
          <t>MODE D'EMPLOI — GESTION ADMINISTRATIVE</t>
        </is>
      </c>
    </row>
    <row r="3" ht="22" customHeight="1">
      <c r="B3" s="34" t="inlineStr">
        <is>
          <t>1. SAISIE D'UNE NOUVELLE LIGNE</t>
        </is>
      </c>
    </row>
    <row r="4" ht="28" customHeight="1">
      <c r="B4" s="35" t="inlineStr">
        <is>
          <t>Réf. dossier</t>
        </is>
      </c>
      <c r="C4" s="4" t="inlineStr">
        <is>
          <t>Saisissez une référence unique, ex. : ADM-2026-011</t>
        </is>
      </c>
    </row>
    <row r="5" ht="28" customHeight="1">
      <c r="B5" s="35" t="inlineStr">
        <is>
          <t>Nom / Prénom</t>
        </is>
      </c>
      <c r="C5" s="4" t="inlineStr">
        <is>
          <t>Nom et prénom du demandeur ou de la personne concernée</t>
        </is>
      </c>
    </row>
    <row r="6" ht="28" customHeight="1">
      <c r="B6" s="35" t="inlineStr">
        <is>
          <t>Société / Service</t>
        </is>
      </c>
      <c r="C6" s="4" t="inlineStr">
        <is>
          <t>Indiquez le service interne ou le nom de la société partenaire</t>
        </is>
      </c>
    </row>
    <row r="7" ht="28" customHeight="1">
      <c r="B7" s="35" t="inlineStr">
        <is>
          <t>Type de dossier</t>
        </is>
      </c>
      <c r="C7" s="4" t="inlineStr">
        <is>
          <t>Catégorie du dossier (ex. : Juridique, Social, RGPD, Audit…)</t>
        </is>
      </c>
    </row>
    <row r="8" ht="28" customHeight="1">
      <c r="B8" s="35" t="inlineStr">
        <is>
          <t>Document demandé</t>
        </is>
      </c>
      <c r="C8" s="4" t="inlineStr">
        <is>
          <t>Intitulé précis du document à recevoir ou à produire</t>
        </is>
      </c>
    </row>
    <row r="9" ht="28" customHeight="1">
      <c r="B9" s="35" t="inlineStr">
        <is>
          <t>Date de demande</t>
        </is>
      </c>
      <c r="C9" s="4" t="inlineStr">
        <is>
          <t>Date d'enregistrement de la demande — format JJ/MM/AAAA</t>
        </is>
      </c>
    </row>
    <row r="10" ht="28" customHeight="1">
      <c r="B10" s="35" t="inlineStr">
        <is>
          <t>Date limite</t>
        </is>
      </c>
      <c r="C10" s="4" t="inlineStr">
        <is>
          <t>Date d'échéance contractuelle ou réglementaire — JJ/MM/AAAA</t>
        </is>
      </c>
    </row>
    <row r="11" ht="28" customHeight="1">
      <c r="B11" s="35" t="inlineStr">
        <is>
          <t>Date de réception</t>
        </is>
      </c>
      <c r="C11" s="4" t="inlineStr">
        <is>
          <t>Laisser vide si le document n'est pas encore reçu — JJ/MM/AAAA</t>
        </is>
      </c>
    </row>
    <row r="12" ht="28" customHeight="1">
      <c r="B12" s="35" t="inlineStr">
        <is>
          <t>Statut</t>
        </is>
      </c>
      <c r="C12" s="4" t="inlineStr">
        <is>
          <t>Choisissez via le menu déroulant : En cours / Clôturé / En retard</t>
        </is>
      </c>
    </row>
    <row r="13" ht="28" customHeight="1">
      <c r="B13" s="35" t="inlineStr">
        <is>
          <t>Responsable</t>
        </is>
      </c>
      <c r="C13" s="4" t="inlineStr">
        <is>
          <t>Nom du collaborateur en charge du suivi du dossier</t>
        </is>
      </c>
    </row>
    <row r="14" ht="28" customHeight="1">
      <c r="B14" s="35" t="inlineStr">
        <is>
          <t>Priorité</t>
        </is>
      </c>
      <c r="C14" s="4" t="inlineStr">
        <is>
          <t>Choisissez via le menu déroulant : Haute / Moyenne / Basse</t>
        </is>
      </c>
    </row>
    <row r="15" ht="28" customHeight="1">
      <c r="B15" s="35" t="inlineStr">
        <is>
          <t>Commentaires</t>
        </is>
      </c>
      <c r="C15" s="4" t="inlineStr">
        <is>
          <t>Zone de texte libre pour toute information complémentaire</t>
        </is>
      </c>
    </row>
    <row r="17" ht="22" customHeight="1">
      <c r="B17" s="34" t="inlineStr">
        <is>
          <t>2. SIGNIFICATION DES STATUTS</t>
        </is>
      </c>
    </row>
    <row r="18" ht="28" customHeight="1">
      <c r="B18" s="36" t="inlineStr">
        <is>
          <t>En cours</t>
        </is>
      </c>
      <c r="C18" s="4" t="inlineStr">
        <is>
          <t>Le dossier est en traitement, la date limite n'est pas encore dépassée.</t>
        </is>
      </c>
    </row>
    <row r="19" ht="28" customHeight="1">
      <c r="B19" s="37" t="inlineStr">
        <is>
          <t>Clôturé</t>
        </is>
      </c>
      <c r="C19" s="4" t="inlineStr">
        <is>
          <t>Le document a été reçu ou la demande est soldée. Date de réception renseignée.</t>
        </is>
      </c>
    </row>
    <row r="20" ht="28" customHeight="1">
      <c r="B20" s="38" t="inlineStr">
        <is>
          <t>En retard</t>
        </is>
      </c>
      <c r="C20" s="4" t="inlineStr">
        <is>
          <t>La date limite est dépassée et le document n'a pas encore été reçu. Action requise.</t>
        </is>
      </c>
    </row>
    <row r="22" ht="22" customHeight="1">
      <c r="B22" s="34" t="inlineStr">
        <is>
          <t>3. CODE COULEUR DES LIGNES</t>
        </is>
      </c>
    </row>
    <row r="23" ht="28" customHeight="1">
      <c r="B23" s="35" t="inlineStr">
        <is>
          <t>Rouge pâle (#FECACA)</t>
        </is>
      </c>
      <c r="C23" s="4" t="inlineStr">
        <is>
          <t>Dossier EN RETARD — action urgente requise</t>
        </is>
      </c>
    </row>
    <row r="24" ht="28" customHeight="1">
      <c r="B24" s="35" t="inlineStr">
        <is>
          <t>Vert pâle (#DCFCE7)</t>
        </is>
      </c>
      <c r="C24" s="4" t="inlineStr">
        <is>
          <t>Dossier CLÔTURÉ — traitement terminé</t>
        </is>
      </c>
    </row>
    <row r="25" ht="28" customHeight="1">
      <c r="B25" s="35" t="inlineStr">
        <is>
          <t>Jaune pâle (#FFFBEB)</t>
        </is>
      </c>
      <c r="C25" s="4" t="inlineStr">
        <is>
          <t>Cellules de saisie — zones éditables</t>
        </is>
      </c>
    </row>
    <row r="26" ht="28" customHeight="1">
      <c r="B26" s="35" t="inlineStr">
        <is>
          <t>Bleu très pâle (#F8FAFC)</t>
        </is>
      </c>
      <c r="C26" s="4" t="inlineStr">
        <is>
          <t>Ligne alternée standard</t>
        </is>
      </c>
    </row>
    <row r="28" ht="22" customHeight="1">
      <c r="B28" s="34" t="inlineStr">
        <is>
          <t>4. FORMATS ET BONNES PRATIQUES</t>
        </is>
      </c>
    </row>
    <row r="29" ht="28" customHeight="1">
      <c r="B29" s="35" t="inlineStr">
        <is>
          <t>Dates</t>
        </is>
      </c>
      <c r="C29" s="4" t="inlineStr">
        <is>
          <t>Toujours au format JJ/MM/AAAA (ex. : 15/03/2026). Ne saisir que des dates valides.</t>
        </is>
      </c>
    </row>
    <row r="30" ht="28" customHeight="1">
      <c r="B30" s="35" t="inlineStr">
        <is>
          <t>Formules auto</t>
        </is>
      </c>
      <c r="C30" s="4" t="inlineStr">
        <is>
          <t>Les colonnes 'Jours de retard' et 'Délai de traitement' se calculent automatiquement.</t>
        </is>
      </c>
    </row>
    <row r="31" ht="28" customHeight="1">
      <c r="B31" s="35" t="inlineStr">
        <is>
          <t>Menus déroulants</t>
        </is>
      </c>
      <c r="C31" s="4" t="inlineStr">
        <is>
          <t>Utilisez les listes déroulantes pour 'Statut' et 'Priorité' afin d'éviter les erreurs.</t>
        </is>
      </c>
    </row>
    <row r="32" ht="28" customHeight="1">
      <c r="B32" s="35" t="inlineStr">
        <is>
          <t>Mise à jour</t>
        </is>
      </c>
      <c r="C32" s="4" t="inlineStr">
        <is>
          <t>Mettez à jour la date de réception dès réception du document pour clôturer le dossier.</t>
        </is>
      </c>
    </row>
    <row r="33" ht="28" customHeight="1">
      <c r="B33" s="35" t="inlineStr">
        <is>
          <t>Synthèse</t>
        </is>
      </c>
      <c r="C33" s="4" t="inlineStr">
        <is>
          <t>La feuille 'Synthèse' se recalcule automatiquement. Aucune saisie n'y est requise.</t>
        </is>
      </c>
    </row>
    <row r="34" ht="28" customHeight="1">
      <c r="B34" s="35" t="inlineStr">
        <is>
          <t>Nouvelles lignes</t>
        </is>
      </c>
      <c r="C34" s="4" t="inlineStr">
        <is>
          <t>Pour ajouter un dossier, copiez une ligne existante et effacez les données variables.</t>
        </is>
      </c>
    </row>
    <row r="36" ht="22" customHeight="1">
      <c r="B36" s="34" t="inlineStr">
        <is>
          <t>5. CONTACT ET MISE À JOUR</t>
        </is>
      </c>
    </row>
    <row r="37" ht="28" customHeight="1">
      <c r="B37" s="35" t="inlineStr">
        <is>
          <t>Version</t>
        </is>
      </c>
      <c r="C37" s="4" t="inlineStr">
        <is>
          <t>1.0 — Juillet 2026</t>
        </is>
      </c>
    </row>
    <row r="38" ht="28" customHeight="1">
      <c r="B38" s="35" t="inlineStr">
        <is>
          <t>Auteur</t>
        </is>
      </c>
      <c r="C38" s="4" t="inlineStr">
        <is>
          <t>Service Administratif</t>
        </is>
      </c>
    </row>
    <row r="39" ht="28" customHeight="1">
      <c r="B39" s="35" t="inlineStr">
        <is>
          <t>Remarque</t>
        </is>
      </c>
      <c r="C39" s="4" t="inlineStr">
        <is>
          <t>Ce modèle est protégé par un code couleur. Ne pas supprimer les formules des colonnes O et P.</t>
        </is>
      </c>
    </row>
  </sheetData>
  <mergeCells count="6">
    <mergeCell ref="A1:D1"/>
    <mergeCell ref="B3:D3"/>
    <mergeCell ref="B17:D17"/>
    <mergeCell ref="B22:D22"/>
    <mergeCell ref="B28:D28"/>
    <mergeCell ref="B36:D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2026-07-01T06:43:21Z</dcterms:created>
  <dcterms:modified xmlns:dcterms="http://purl.org/dc/terms/" xmlns:xsi="http://www.w3.org/2001/XMLSchema-instance" xsi:type="dcterms:W3CDTF">2026-07-01T06:43:21Z</dcterms:modified>
</cp:coreProperties>
</file>