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périodes d'essai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9">
    <font>
      <name val="Calibri"/>
      <family val="2"/>
      <color theme="1"/>
      <sz val="11"/>
      <scheme val="minor"/>
    </font>
    <font>
      <b val="1"/>
      <color rgb="000F766E"/>
      <sz val="16"/>
    </font>
    <font>
      <b val="1"/>
      <color rgb="00FFFFFF"/>
      <sz val="11"/>
    </font>
    <font>
      <b val="1"/>
    </font>
    <font>
      <b val="1"/>
      <color rgb="00DC2626"/>
    </font>
    <font>
      <b val="1"/>
      <color rgb="00FFFFFF"/>
      <sz val="10"/>
    </font>
    <font>
      <b val="1"/>
      <color rgb="000F766E"/>
      <sz val="13"/>
    </font>
    <font>
      <b val="1"/>
      <color rgb="000F766E"/>
      <sz val="12"/>
    </font>
    <font>
      <b val="1"/>
      <color rgb="000F766E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5" fillId="6" borderId="0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4" borderId="1" pivotButton="0" quotePrefix="0" xfId="0"/>
    <xf numFmtId="165" fontId="0" fillId="3" borderId="1" pivotButton="0" quotePrefix="0" xfId="0"/>
    <xf numFmtId="0" fontId="0" fillId="3" borderId="1" applyAlignment="1" pivotButton="0" quotePrefix="0" xfId="0">
      <alignment horizontal="center" vertical="center"/>
    </xf>
    <xf numFmtId="165" fontId="0" fillId="4" borderId="1" pivotButton="0" quotePrefix="0" xfId="0"/>
    <xf numFmtId="0" fontId="0" fillId="0" borderId="1" pivotButton="0" quotePrefix="0" xfId="0"/>
    <xf numFmtId="0" fontId="0" fillId="5" borderId="1" applyAlignment="1" pivotButton="0" quotePrefix="0" xfId="0">
      <alignment horizontal="center" vertical="center"/>
    </xf>
    <xf numFmtId="0" fontId="0" fillId="5" borderId="1" pivotButton="0" quotePrefix="0" xfId="0"/>
    <xf numFmtId="165" fontId="0" fillId="5" borderId="1" pivotButton="0" quotePrefix="0" xfId="0"/>
    <xf numFmtId="0" fontId="3" fillId="6" borderId="1" applyAlignment="1" pivotButton="0" quotePrefix="0" xfId="0">
      <alignment horizontal="center" vertical="center"/>
    </xf>
    <xf numFmtId="0" fontId="4" fillId="5" borderId="1" pivotButton="0" quotePrefix="0" xfId="0"/>
    <xf numFmtId="0" fontId="5" fillId="6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center" vertical="center"/>
    </xf>
    <xf numFmtId="0" fontId="7" fillId="0" borderId="0" pivotButton="0" quotePrefix="0" xfId="0"/>
    <xf numFmtId="0" fontId="0" fillId="0" borderId="1" applyAlignment="1" pivotButton="0" quotePrefix="0" xfId="0">
      <alignment horizontal="center" vertical="center"/>
    </xf>
    <xf numFmtId="0" fontId="8" fillId="4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B45309"/>
      </font>
      <fill>
        <patternFill patternType="solid">
          <fgColor rgb="00FEF3C7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statuts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'Tableau de bord'!$A$9:$A$11</f>
            </numRef>
          </cat>
          <val>
            <numRef>
              <f>'Tableau de bord'!$B$9:$B$11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Jours restants par salarié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bord'!E9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'Tableau de bord'!$D$10:$D$18</f>
            </numRef>
          </cat>
          <val>
            <numRef>
              <f>'Tableau de bord'!$E$10:$E$18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Salarié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Jours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13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13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14" customWidth="1" min="2" max="2"/>
    <col width="12" customWidth="1" min="3" max="3"/>
    <col width="22" customWidth="1" min="4" max="4"/>
    <col width="18" customWidth="1" min="5" max="5"/>
    <col width="14" customWidth="1" min="6" max="6"/>
    <col width="14" customWidth="1" min="7" max="7"/>
    <col width="16" customWidth="1" min="8" max="8"/>
    <col width="15" customWidth="1" min="9" max="9"/>
    <col width="16" customWidth="1" min="10" max="10"/>
    <col width="16" customWidth="1" min="11" max="11"/>
    <col width="13" customWidth="1" min="12" max="12"/>
    <col width="12" customWidth="1" min="13" max="13"/>
    <col width="20" customWidth="1" min="14" max="14"/>
    <col width="20" customWidth="1" min="16" max="16"/>
    <col width="20" customWidth="1" min="17" max="17"/>
  </cols>
  <sheetData>
    <row r="1" ht="28" customHeight="1">
      <c r="A1" s="1" t="inlineStr">
        <is>
          <t>SUIVI DES ÉCHÉANCES DE PÉRIODE D'ESSAI</t>
        </is>
      </c>
    </row>
    <row r="3" ht="32" customHeight="1">
      <c r="A3" s="2" t="inlineStr">
        <is>
          <t>N°</t>
        </is>
      </c>
      <c r="B3" s="2" t="inlineStr">
        <is>
          <t>Nom</t>
        </is>
      </c>
      <c r="C3" s="2" t="inlineStr">
        <is>
          <t>Prénom</t>
        </is>
      </c>
      <c r="D3" s="2" t="inlineStr">
        <is>
          <t>Poste</t>
        </is>
      </c>
      <c r="E3" s="2" t="inlineStr">
        <is>
          <t>Service</t>
        </is>
      </c>
      <c r="F3" s="2" t="inlineStr">
        <is>
          <t>Date d'entrée</t>
        </is>
      </c>
      <c r="G3" s="2" t="inlineStr">
        <is>
          <t>Durée essai (mois)</t>
        </is>
      </c>
      <c r="H3" s="2" t="inlineStr">
        <is>
          <t>Date fin initiale</t>
        </is>
      </c>
      <c r="I3" s="2" t="inlineStr">
        <is>
          <t>Renouvellement</t>
        </is>
      </c>
      <c r="J3" s="2" t="inlineStr">
        <is>
          <t>Durée renouv. (mois)</t>
        </is>
      </c>
      <c r="K3" s="2" t="inlineStr">
        <is>
          <t>Date fin finale</t>
        </is>
      </c>
      <c r="L3" s="2" t="inlineStr">
        <is>
          <t>Jours restants</t>
        </is>
      </c>
      <c r="M3" s="2" t="inlineStr">
        <is>
          <t>Statut</t>
        </is>
      </c>
      <c r="N3" s="2" t="inlineStr">
        <is>
          <t>Responsable RH</t>
        </is>
      </c>
      <c r="P3" s="3" t="inlineStr">
        <is>
          <t>Service</t>
        </is>
      </c>
      <c r="Q3" s="3" t="inlineStr">
        <is>
          <t>Responsable RH</t>
        </is>
      </c>
    </row>
    <row r="4">
      <c r="A4" s="4" t="n">
        <v>1</v>
      </c>
      <c r="B4" s="5" t="inlineStr">
        <is>
          <t>Martin</t>
        </is>
      </c>
      <c r="C4" s="5" t="inlineStr">
        <is>
          <t>Julien</t>
        </is>
      </c>
      <c r="D4" s="5" t="inlineStr">
        <is>
          <t>Chargé de clientèle</t>
        </is>
      </c>
      <c r="E4" s="5" t="inlineStr">
        <is>
          <t>Commercial</t>
        </is>
      </c>
      <c r="F4" s="6" t="n">
        <v>46118</v>
      </c>
      <c r="G4" s="7" t="n">
        <v>2</v>
      </c>
      <c r="H4" s="8">
        <f>EDATE(F4,G4)</f>
        <v/>
      </c>
      <c r="I4" s="7" t="inlineStr">
        <is>
          <t>Oui</t>
        </is>
      </c>
      <c r="J4" s="7" t="n">
        <v>1</v>
      </c>
      <c r="K4" s="8">
        <f>IF(I4="Oui",EDATE(H4,J4),H4)</f>
        <v/>
      </c>
      <c r="L4" s="4">
        <f>K4-TODAY()</f>
        <v/>
      </c>
      <c r="M4" s="4">
        <f>IF(L4&lt;0,"Expirée",IF(L4&lt;=15,"Urgent","En cours"))</f>
        <v/>
      </c>
      <c r="N4" s="5">
        <f>IFERROR(VLOOKUP(E4,$P$4:$Q$9,2,FALSE),"")</f>
        <v/>
      </c>
      <c r="P4" s="9" t="inlineStr">
        <is>
          <t>Commercial</t>
        </is>
      </c>
      <c r="Q4" s="9" t="inlineStr">
        <is>
          <t>Isabelle Fabre</t>
        </is>
      </c>
    </row>
    <row r="5">
      <c r="A5" s="10" t="n">
        <v>2</v>
      </c>
      <c r="B5" s="11" t="inlineStr">
        <is>
          <t>Bernard</t>
        </is>
      </c>
      <c r="C5" s="11" t="inlineStr">
        <is>
          <t>Sophie</t>
        </is>
      </c>
      <c r="D5" s="11" t="inlineStr">
        <is>
          <t>Développeuse web</t>
        </is>
      </c>
      <c r="E5" s="11" t="inlineStr">
        <is>
          <t>Informatique</t>
        </is>
      </c>
      <c r="F5" s="6" t="n">
        <v>46146</v>
      </c>
      <c r="G5" s="7" t="n">
        <v>4</v>
      </c>
      <c r="H5" s="12">
        <f>EDATE(F5,G5)</f>
        <v/>
      </c>
      <c r="I5" s="7" t="inlineStr">
        <is>
          <t>Non</t>
        </is>
      </c>
      <c r="J5" s="7" t="n">
        <v>0</v>
      </c>
      <c r="K5" s="12">
        <f>IF(I5="Oui",EDATE(H5,J5),H5)</f>
        <v/>
      </c>
      <c r="L5" s="10">
        <f>K5-TODAY()</f>
        <v/>
      </c>
      <c r="M5" s="10">
        <f>IF(L5&lt;0,"Expirée",IF(L5&lt;=15,"Urgent","En cours"))</f>
        <v/>
      </c>
      <c r="N5" s="11">
        <f>IFERROR(VLOOKUP(E5,$P$4:$Q$9,2,FALSE),"")</f>
        <v/>
      </c>
      <c r="P5" s="9" t="inlineStr">
        <is>
          <t>Informatique</t>
        </is>
      </c>
      <c r="Q5" s="9" t="inlineStr">
        <is>
          <t>David Chevalier</t>
        </is>
      </c>
    </row>
    <row r="6">
      <c r="A6" s="4" t="n">
        <v>3</v>
      </c>
      <c r="B6" s="5" t="inlineStr">
        <is>
          <t>Dubois</t>
        </is>
      </c>
      <c r="C6" s="5" t="inlineStr">
        <is>
          <t>Thomas</t>
        </is>
      </c>
      <c r="D6" s="5" t="inlineStr">
        <is>
          <t>Assistant RH</t>
        </is>
      </c>
      <c r="E6" s="5" t="inlineStr">
        <is>
          <t>Ressources Humaines</t>
        </is>
      </c>
      <c r="F6" s="6" t="n">
        <v>46083</v>
      </c>
      <c r="G6" s="7" t="n">
        <v>2</v>
      </c>
      <c r="H6" s="8">
        <f>EDATE(F6,G6)</f>
        <v/>
      </c>
      <c r="I6" s="7" t="inlineStr">
        <is>
          <t>Oui</t>
        </is>
      </c>
      <c r="J6" s="7" t="n">
        <v>2</v>
      </c>
      <c r="K6" s="8">
        <f>IF(I6="Oui",EDATE(H6,J6),H6)</f>
        <v/>
      </c>
      <c r="L6" s="4">
        <f>K6-TODAY()</f>
        <v/>
      </c>
      <c r="M6" s="4">
        <f>IF(L6&lt;0,"Expirée",IF(L6&lt;=15,"Urgent","En cours"))</f>
        <v/>
      </c>
      <c r="N6" s="5">
        <f>IFERROR(VLOOKUP(E6,$P$4:$Q$9,2,FALSE),"")</f>
        <v/>
      </c>
      <c r="P6" s="9" t="inlineStr">
        <is>
          <t>Ressources Humaines</t>
        </is>
      </c>
      <c r="Q6" s="9" t="inlineStr">
        <is>
          <t>Aurélie Garnier</t>
        </is>
      </c>
    </row>
    <row r="7">
      <c r="A7" s="10" t="n">
        <v>4</v>
      </c>
      <c r="B7" s="11" t="inlineStr">
        <is>
          <t>Petit</t>
        </is>
      </c>
      <c r="C7" s="11" t="inlineStr">
        <is>
          <t>Camille</t>
        </is>
      </c>
      <c r="D7" s="11" t="inlineStr">
        <is>
          <t>Comptable</t>
        </is>
      </c>
      <c r="E7" s="11" t="inlineStr">
        <is>
          <t>Finance</t>
        </is>
      </c>
      <c r="F7" s="6" t="n">
        <v>46174</v>
      </c>
      <c r="G7" s="7" t="n">
        <v>3</v>
      </c>
      <c r="H7" s="12">
        <f>EDATE(F7,G7)</f>
        <v/>
      </c>
      <c r="I7" s="7" t="inlineStr">
        <is>
          <t>Non</t>
        </is>
      </c>
      <c r="J7" s="7" t="n">
        <v>0</v>
      </c>
      <c r="K7" s="12">
        <f>IF(I7="Oui",EDATE(H7,J7),H7)</f>
        <v/>
      </c>
      <c r="L7" s="10">
        <f>K7-TODAY()</f>
        <v/>
      </c>
      <c r="M7" s="10">
        <f>IF(L7&lt;0,"Expirée",IF(L7&lt;=15,"Urgent","En cours"))</f>
        <v/>
      </c>
      <c r="N7" s="11">
        <f>IFERROR(VLOOKUP(E7,$P$4:$Q$9,2,FALSE),"")</f>
        <v/>
      </c>
      <c r="P7" s="9" t="inlineStr">
        <is>
          <t>Finance</t>
        </is>
      </c>
      <c r="Q7" s="9" t="inlineStr">
        <is>
          <t>Patrick Lemoine</t>
        </is>
      </c>
    </row>
    <row r="8">
      <c r="A8" s="4" t="n">
        <v>5</v>
      </c>
      <c r="B8" s="5" t="inlineStr">
        <is>
          <t>Robert</t>
        </is>
      </c>
      <c r="C8" s="5" t="inlineStr">
        <is>
          <t>Léa</t>
        </is>
      </c>
      <c r="D8" s="5" t="inlineStr">
        <is>
          <t>Technicien support</t>
        </is>
      </c>
      <c r="E8" s="5" t="inlineStr">
        <is>
          <t>Informatique</t>
        </is>
      </c>
      <c r="F8" s="6" t="n">
        <v>46160</v>
      </c>
      <c r="G8" s="7" t="n">
        <v>2</v>
      </c>
      <c r="H8" s="8">
        <f>EDATE(F8,G8)</f>
        <v/>
      </c>
      <c r="I8" s="7" t="inlineStr">
        <is>
          <t>Oui</t>
        </is>
      </c>
      <c r="J8" s="7" t="n">
        <v>1</v>
      </c>
      <c r="K8" s="8">
        <f>IF(I8="Oui",EDATE(H8,J8),H8)</f>
        <v/>
      </c>
      <c r="L8" s="4">
        <f>K8-TODAY()</f>
        <v/>
      </c>
      <c r="M8" s="4">
        <f>IF(L8&lt;0,"Expirée",IF(L8&lt;=15,"Urgent","En cours"))</f>
        <v/>
      </c>
      <c r="N8" s="5">
        <f>IFERROR(VLOOKUP(E8,$P$4:$Q$9,2,FALSE),"")</f>
        <v/>
      </c>
      <c r="P8" s="9" t="inlineStr">
        <is>
          <t>Production</t>
        </is>
      </c>
      <c r="Q8" s="9" t="inlineStr">
        <is>
          <t>Nathalie Dumas</t>
        </is>
      </c>
    </row>
    <row r="9">
      <c r="A9" s="10" t="n">
        <v>6</v>
      </c>
      <c r="B9" s="11" t="inlineStr">
        <is>
          <t>Moreau</t>
        </is>
      </c>
      <c r="C9" s="11" t="inlineStr">
        <is>
          <t>Nicolas</t>
        </is>
      </c>
      <c r="D9" s="11" t="inlineStr">
        <is>
          <t>Commercial terrain</t>
        </is>
      </c>
      <c r="E9" s="11" t="inlineStr">
        <is>
          <t>Commercial</t>
        </is>
      </c>
      <c r="F9" s="6" t="n">
        <v>46132</v>
      </c>
      <c r="G9" s="7" t="n">
        <v>3</v>
      </c>
      <c r="H9" s="12">
        <f>EDATE(F9,G9)</f>
        <v/>
      </c>
      <c r="I9" s="7" t="inlineStr">
        <is>
          <t>Non</t>
        </is>
      </c>
      <c r="J9" s="7" t="n">
        <v>0</v>
      </c>
      <c r="K9" s="12">
        <f>IF(I9="Oui",EDATE(H9,J9),H9)</f>
        <v/>
      </c>
      <c r="L9" s="10">
        <f>K9-TODAY()</f>
        <v/>
      </c>
      <c r="M9" s="10">
        <f>IF(L9&lt;0,"Expirée",IF(L9&lt;=15,"Urgent","En cours"))</f>
        <v/>
      </c>
      <c r="N9" s="11">
        <f>IFERROR(VLOOKUP(E9,$P$4:$Q$9,2,FALSE),"")</f>
        <v/>
      </c>
      <c r="P9" s="9" t="inlineStr">
        <is>
          <t>Logistique</t>
        </is>
      </c>
      <c r="Q9" s="9" t="inlineStr">
        <is>
          <t>Bruno Faure</t>
        </is>
      </c>
    </row>
    <row r="10">
      <c r="A10" s="4" t="n">
        <v>7</v>
      </c>
      <c r="B10" s="5" t="inlineStr">
        <is>
          <t>Simon</t>
        </is>
      </c>
      <c r="C10" s="5" t="inlineStr">
        <is>
          <t>Marie</t>
        </is>
      </c>
      <c r="D10" s="5" t="inlineStr">
        <is>
          <t>Responsable qualité</t>
        </is>
      </c>
      <c r="E10" s="5" t="inlineStr">
        <is>
          <t>Production</t>
        </is>
      </c>
      <c r="F10" s="6" t="n">
        <v>46062</v>
      </c>
      <c r="G10" s="7" t="n">
        <v>4</v>
      </c>
      <c r="H10" s="8">
        <f>EDATE(F10,G10)</f>
        <v/>
      </c>
      <c r="I10" s="7" t="inlineStr">
        <is>
          <t>Oui</t>
        </is>
      </c>
      <c r="J10" s="7" t="n">
        <v>2</v>
      </c>
      <c r="K10" s="8">
        <f>IF(I10="Oui",EDATE(H10,J10),H10)</f>
        <v/>
      </c>
      <c r="L10" s="4">
        <f>K10-TODAY()</f>
        <v/>
      </c>
      <c r="M10" s="4">
        <f>IF(L10&lt;0,"Expirée",IF(L10&lt;=15,"Urgent","En cours"))</f>
        <v/>
      </c>
      <c r="N10" s="5">
        <f>IFERROR(VLOOKUP(E10,$P$4:$Q$9,2,FALSE),"")</f>
        <v/>
      </c>
      <c r="P10" s="9" t="inlineStr">
        <is>
          <t>Marketing</t>
        </is>
      </c>
      <c r="Q10" s="9" t="inlineStr">
        <is>
          <t>Sandrine Roy</t>
        </is>
      </c>
    </row>
    <row r="11">
      <c r="A11" s="10" t="n">
        <v>8</v>
      </c>
      <c r="B11" s="11" t="inlineStr">
        <is>
          <t>Laurent</t>
        </is>
      </c>
      <c r="C11" s="11" t="inlineStr">
        <is>
          <t>Antoine</t>
        </is>
      </c>
      <c r="D11" s="11" t="inlineStr">
        <is>
          <t>Magasinier</t>
        </is>
      </c>
      <c r="E11" s="11" t="inlineStr">
        <is>
          <t>Logistique</t>
        </is>
      </c>
      <c r="F11" s="6" t="n">
        <v>46188</v>
      </c>
      <c r="G11" s="7" t="n">
        <v>2</v>
      </c>
      <c r="H11" s="12">
        <f>EDATE(F11,G11)</f>
        <v/>
      </c>
      <c r="I11" s="7" t="inlineStr">
        <is>
          <t>Non</t>
        </is>
      </c>
      <c r="J11" s="7" t="n">
        <v>0</v>
      </c>
      <c r="K11" s="12">
        <f>IF(I11="Oui",EDATE(H11,J11),H11)</f>
        <v/>
      </c>
      <c r="L11" s="10">
        <f>K11-TODAY()</f>
        <v/>
      </c>
      <c r="M11" s="10">
        <f>IF(L11&lt;0,"Expirée",IF(L11&lt;=15,"Urgent","En cours"))</f>
        <v/>
      </c>
      <c r="N11" s="11">
        <f>IFERROR(VLOOKUP(E11,$P$4:$Q$9,2,FALSE),"")</f>
        <v/>
      </c>
    </row>
    <row r="12">
      <c r="A12" s="4" t="n">
        <v>9</v>
      </c>
      <c r="B12" s="5" t="inlineStr">
        <is>
          <t>Michel</t>
        </is>
      </c>
      <c r="C12" s="5" t="inlineStr">
        <is>
          <t>Chloé</t>
        </is>
      </c>
      <c r="D12" s="5" t="inlineStr">
        <is>
          <t>Chargée de communication</t>
        </is>
      </c>
      <c r="E12" s="5" t="inlineStr">
        <is>
          <t>Marketing</t>
        </is>
      </c>
      <c r="F12" s="6" t="n">
        <v>46167</v>
      </c>
      <c r="G12" s="7" t="n">
        <v>3</v>
      </c>
      <c r="H12" s="8">
        <f>EDATE(F12,G12)</f>
        <v/>
      </c>
      <c r="I12" s="7" t="inlineStr">
        <is>
          <t>Oui</t>
        </is>
      </c>
      <c r="J12" s="7" t="n">
        <v>1</v>
      </c>
      <c r="K12" s="8">
        <f>IF(I12="Oui",EDATE(H12,J12),H12)</f>
        <v/>
      </c>
      <c r="L12" s="4">
        <f>K12-TODAY()</f>
        <v/>
      </c>
      <c r="M12" s="4">
        <f>IF(L12&lt;0,"Expirée",IF(L12&lt;=15,"Urgent","En cours"))</f>
        <v/>
      </c>
      <c r="N12" s="5">
        <f>IFERROR(VLOOKUP(E12,$P$4:$Q$9,2,FALSE),"")</f>
        <v/>
      </c>
    </row>
    <row r="13">
      <c r="A13" s="13" t="inlineStr">
        <is>
          <t>TOTAL</t>
        </is>
      </c>
      <c r="B13" s="11" t="n"/>
      <c r="C13" s="11" t="n"/>
      <c r="D13" s="11" t="n"/>
      <c r="E13" s="11" t="n"/>
      <c r="F13" s="11" t="n"/>
      <c r="G13" s="11" t="n"/>
      <c r="H13" s="11" t="n"/>
      <c r="I13" s="11" t="n"/>
      <c r="J13" s="11" t="n"/>
      <c r="K13" s="11" t="n"/>
      <c r="L13" s="11" t="n"/>
      <c r="M13" s="14">
        <f>COUNTIF(M4:M12,"Urgent")&amp;" urgent(s) / "&amp;COUNTIF(M4:M12,"Expirée")&amp;" expirée(s)"</f>
        <v/>
      </c>
      <c r="N13" s="11" t="n"/>
    </row>
  </sheetData>
  <mergeCells count="2">
    <mergeCell ref="A1:N1"/>
    <mergeCell ref="A13:E13"/>
  </mergeCells>
  <conditionalFormatting sqref="M4:M12">
    <cfRule type="expression" priority="1" dxfId="0" stopIfTrue="1">
      <formula>M4="Expirée"</formula>
    </cfRule>
    <cfRule type="expression" priority="2" dxfId="1" stopIfTrue="1">
      <formula>M4="Urgent"</formula>
    </cfRule>
    <cfRule type="expression" priority="3" dxfId="2" stopIfTrue="1">
      <formula>M4="En cours"</formula>
    </cfRule>
  </conditionalFormatting>
  <conditionalFormatting sqref="L4:L12">
    <cfRule type="cellIs" priority="4" operator="lessThan" dxfId="0">
      <formula>0</formula>
    </cfRule>
  </conditionalFormatting>
  <dataValidations count="1">
    <dataValidation sqref="I4:I12" showErrorMessage="1" showInputMessage="1" allowBlank="0" type="list">
      <formula1>"Oui,Non"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4" customWidth="1" min="3" max="3"/>
    <col width="22" customWidth="1" min="4" max="4"/>
    <col width="16" customWidth="1" min="5" max="5"/>
  </cols>
  <sheetData>
    <row r="1" ht="28" customHeight="1">
      <c r="A1" s="1" t="inlineStr">
        <is>
          <t>TABLEAU DE BORD – PÉRIODES D'ESSAI</t>
        </is>
      </c>
    </row>
    <row r="3">
      <c r="A3" s="15" t="inlineStr">
        <is>
          <t>Effectif suivi</t>
        </is>
      </c>
      <c r="B3" s="16">
        <f>COUNTA('Suivi périodes d'essai'!B4:B12)</f>
        <v/>
      </c>
    </row>
    <row r="4">
      <c r="A4" s="15" t="inlineStr">
        <is>
          <t>En cours</t>
        </is>
      </c>
      <c r="B4" s="16">
        <f>COUNTIF('Suivi périodes d'essai'!M4:M12,"En cours")</f>
        <v/>
      </c>
    </row>
    <row r="5">
      <c r="A5" s="15" t="inlineStr">
        <is>
          <t>Urgent (≤15 jours)</t>
        </is>
      </c>
      <c r="B5" s="16">
        <f>COUNTIF('Suivi périodes d'essai'!M4:M12,"Urgent")</f>
        <v/>
      </c>
    </row>
    <row r="6">
      <c r="A6" s="15" t="inlineStr">
        <is>
          <t>Expirée</t>
        </is>
      </c>
      <c r="B6" s="16">
        <f>COUNTIF('Suivi périodes d'essai'!M4:M12,"Expirée")</f>
        <v/>
      </c>
    </row>
    <row r="8">
      <c r="A8" s="17" t="inlineStr">
        <is>
          <t>RÉPARTITION PAR STATUT</t>
        </is>
      </c>
      <c r="D8" s="17" t="inlineStr">
        <is>
          <t>SUIVI PAR SALARIÉ (jours restants)</t>
        </is>
      </c>
    </row>
    <row r="9">
      <c r="A9" s="9" t="inlineStr">
        <is>
          <t>En cours</t>
        </is>
      </c>
      <c r="B9" s="18">
        <f>COUNTIF('Suivi périodes d'essai'!M4:M12,"En cours")</f>
        <v/>
      </c>
      <c r="D9" s="3" t="inlineStr">
        <is>
          <t>Nom</t>
        </is>
      </c>
      <c r="E9" s="3" t="inlineStr">
        <is>
          <t>Jours restants</t>
        </is>
      </c>
    </row>
    <row r="10">
      <c r="A10" s="9" t="inlineStr">
        <is>
          <t>Urgent</t>
        </is>
      </c>
      <c r="B10" s="18">
        <f>COUNTIF('Suivi périodes d'essai'!M4:M12,"Urgent")</f>
        <v/>
      </c>
      <c r="D10" s="9">
        <f>'Suivi périodes d'essai'!B4&amp;" "&amp;'Suivi périodes d'essai'!C4</f>
        <v/>
      </c>
      <c r="E10" s="18">
        <f>'Suivi périodes d'essai'!L4</f>
        <v/>
      </c>
    </row>
    <row r="11">
      <c r="A11" s="9" t="inlineStr">
        <is>
          <t>Expirée</t>
        </is>
      </c>
      <c r="B11" s="18">
        <f>COUNTIF('Suivi périodes d'essai'!M4:M12,"Expirée")</f>
        <v/>
      </c>
      <c r="D11" s="9">
        <f>'Suivi périodes d'essai'!B5&amp;" "&amp;'Suivi périodes d'essai'!C5</f>
        <v/>
      </c>
      <c r="E11" s="18">
        <f>'Suivi périodes d'essai'!L5</f>
        <v/>
      </c>
    </row>
    <row r="12">
      <c r="D12" s="9">
        <f>'Suivi périodes d'essai'!B6&amp;" "&amp;'Suivi périodes d'essai'!C6</f>
        <v/>
      </c>
      <c r="E12" s="18">
        <f>'Suivi périodes d'essai'!L6</f>
        <v/>
      </c>
    </row>
    <row r="13">
      <c r="D13" s="9">
        <f>'Suivi périodes d'essai'!B7&amp;" "&amp;'Suivi périodes d'essai'!C7</f>
        <v/>
      </c>
      <c r="E13" s="18">
        <f>'Suivi périodes d'essai'!L7</f>
        <v/>
      </c>
    </row>
    <row r="14">
      <c r="D14" s="9">
        <f>'Suivi périodes d'essai'!B8&amp;" "&amp;'Suivi périodes d'essai'!C8</f>
        <v/>
      </c>
      <c r="E14" s="18">
        <f>'Suivi périodes d'essai'!L8</f>
        <v/>
      </c>
    </row>
    <row r="15">
      <c r="D15" s="9">
        <f>'Suivi périodes d'essai'!B9&amp;" "&amp;'Suivi périodes d'essai'!C9</f>
        <v/>
      </c>
      <c r="E15" s="18">
        <f>'Suivi périodes d'essai'!L9</f>
        <v/>
      </c>
    </row>
    <row r="16">
      <c r="D16" s="9">
        <f>'Suivi périodes d'essai'!B10&amp;" "&amp;'Suivi périodes d'essai'!C10</f>
        <v/>
      </c>
      <c r="E16" s="18">
        <f>'Suivi périodes d'essai'!L10</f>
        <v/>
      </c>
    </row>
    <row r="17">
      <c r="D17" s="9">
        <f>'Suivi périodes d'essai'!B11&amp;" "&amp;'Suivi périodes d'essai'!C11</f>
        <v/>
      </c>
      <c r="E17" s="18">
        <f>'Suivi périodes d'essai'!L11</f>
        <v/>
      </c>
    </row>
    <row r="18">
      <c r="D18" s="9">
        <f>'Suivi périodes d'essai'!B12&amp;" "&amp;'Suivi périodes d'essai'!C12</f>
        <v/>
      </c>
      <c r="E18" s="18">
        <f>'Suivi périodes d'essai'!L12</f>
        <v/>
      </c>
    </row>
  </sheetData>
  <mergeCells count="2">
    <mergeCell ref="A1:F1"/>
    <mergeCell ref="A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8" customWidth="1" min="1" max="1"/>
    <col width="80" customWidth="1" min="2" max="2"/>
  </cols>
  <sheetData>
    <row r="1" ht="28" customHeight="1">
      <c r="A1" s="1" t="inlineStr">
        <is>
          <t>MODE D'EMPLOI</t>
        </is>
      </c>
    </row>
    <row r="3" ht="40" customHeight="1">
      <c r="A3" s="19" t="inlineStr">
        <is>
          <t>Objectif du classeur</t>
        </is>
      </c>
      <c r="B3" s="20" t="inlineStr">
        <is>
          <t>Ce fichier permet de suivre les échéances de fin de période d'essai des salariés, avec calcul automatique des dates et alertes.</t>
        </is>
      </c>
    </row>
    <row r="4" ht="40" customHeight="1">
      <c r="A4" s="19" t="inlineStr">
        <is>
          <t>Feuille 'Suivi périodes d'essai'</t>
        </is>
      </c>
      <c r="B4" s="20" t="inlineStr">
        <is>
          <t>Contient la liste des salariés en période d'essai avec leurs dates d'entrée, durées, renouvellements et statuts calculés automatiquement.</t>
        </is>
      </c>
    </row>
    <row r="5" ht="40" customHeight="1">
      <c r="A5" s="19" t="inlineStr">
        <is>
          <t>Colonnes à saisir (fond jaune)</t>
        </is>
      </c>
      <c r="B5" s="20" t="inlineStr">
        <is>
          <t>Date d'entrée, Durée essai (mois), Renouvellement (Oui/Non via liste déroulante) et Durée renouv. (mois) sont à compléter manuellement.</t>
        </is>
      </c>
    </row>
    <row r="6" ht="40" customHeight="1">
      <c r="A6" s="19" t="inlineStr">
        <is>
          <t>Date fin initiale</t>
        </is>
      </c>
      <c r="B6" s="20" t="inlineStr">
        <is>
          <t>Calculée automatiquement avec EDATE à partir de la date d'entrée et de la durée initiale.</t>
        </is>
      </c>
    </row>
    <row r="7" ht="40" customHeight="1">
      <c r="A7" s="19" t="inlineStr">
        <is>
          <t>Date fin finale</t>
        </is>
      </c>
      <c r="B7" s="20" t="inlineStr">
        <is>
          <t>Si renouvellement = Oui, ajoute la durée de renouvellement à la date fin initiale, sinon reprend la date fin initiale.</t>
        </is>
      </c>
    </row>
    <row r="8" ht="40" customHeight="1">
      <c r="A8" s="19" t="inlineStr">
        <is>
          <t>Jours restants</t>
        </is>
      </c>
      <c r="B8" s="20" t="inlineStr">
        <is>
          <t>Nombre de jours entre aujourd'hui et la date de fin finale. Négatif si la période est terminée.</t>
        </is>
      </c>
    </row>
    <row r="9" ht="40" customHeight="1">
      <c r="A9" s="19" t="inlineStr">
        <is>
          <t>Statut</t>
        </is>
      </c>
      <c r="B9" s="20" t="inlineStr">
        <is>
          <t>'Expirée' si jours restants &lt; 0, 'Urgent' si ≤ 15 jours, 'En cours' sinon. Les couleurs changent automatiquement (rouge/orange/vert).</t>
        </is>
      </c>
    </row>
    <row r="10" ht="40" customHeight="1">
      <c r="A10" s="19" t="inlineStr">
        <is>
          <t>Responsable RH</t>
        </is>
      </c>
      <c r="B10" s="20" t="inlineStr">
        <is>
          <t>Recherche automatique (VLOOKUP) du responsable RH selon le service, à partir du tableau de correspondance colonnes P:Q.</t>
        </is>
      </c>
    </row>
    <row r="11" ht="40" customHeight="1">
      <c r="A11" s="19" t="inlineStr">
        <is>
          <t>Feuille 'Tableau de bord'</t>
        </is>
      </c>
      <c r="B11" s="20" t="inlineStr">
        <is>
          <t>Synthèse des effectifs par statut, graphiques de répartition et suivi des jours restants par salarié.</t>
        </is>
      </c>
    </row>
    <row r="12" ht="40" customHeight="1">
      <c r="A12" s="19" t="inlineStr">
        <is>
          <t>Mise à jour</t>
        </is>
      </c>
      <c r="B12" s="20" t="inlineStr">
        <is>
          <t>Le fichier se recalcule automatiquement à chaque ouverture (fonction TODAY). Pensez à vérifier les statuts régulièrement.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2026-07-21T18:26:28Z</dcterms:created>
  <dcterms:modified xmlns:dcterms="http://purl.org/dc/terms/" xmlns:xsi="http://www.w3.org/2001/XMLSchema-instance" xsi:type="dcterms:W3CDTF">2026-07-21T18:26:28Z</dcterms:modified>
</cp:coreProperties>
</file>